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4"/>
  <workbookPr/>
  <mc:AlternateContent xmlns:mc="http://schemas.openxmlformats.org/markup-compatibility/2006">
    <mc:Choice Requires="x15">
      <x15ac:absPath xmlns:x15ac="http://schemas.microsoft.com/office/spreadsheetml/2010/11/ac" url="G:\Communications\workers' comp\Web-only\"/>
    </mc:Choice>
  </mc:AlternateContent>
  <xr:revisionPtr revIDLastSave="35" documentId="8_{F159E556-137A-4025-925B-D1DF5546BA26}" xr6:coauthVersionLast="47" xr6:coauthVersionMax="47" xr10:uidLastSave="{D682211F-2F0C-4A09-81C0-E8CD38E4B49D}"/>
  <bookViews>
    <workbookView xWindow="33915" yWindow="1335" windowWidth="21600" windowHeight="12495" firstSheet="2" activeTab="2" xr2:uid="{00000000-000D-0000-FFFF-FFFF00000000}"/>
  </bookViews>
  <sheets>
    <sheet name="(B) PTD paid" sheetId="6" r:id="rId1"/>
    <sheet name="(A) PTD owed" sheetId="1" r:id="rId2"/>
    <sheet name="Rates_adjustments" sheetId="2" r:id="rId3"/>
    <sheet name="SS retirement" sheetId="3" r:id="rId4"/>
  </sheets>
  <definedNames>
    <definedName name="_xlnm.Print_Area" localSheetId="1">'(A) PTD owed'!$A$2:$Q$261</definedName>
    <definedName name="_xlnm.Print_Area" localSheetId="0">'(B) PTD paid'!$A$2:$Q$261</definedName>
    <definedName name="_xlnm.Print_Titles" localSheetId="1">'(A) PTD owed'!$7:$7</definedName>
    <definedName name="_xlnm.Print_Titles" localSheetId="0">'(B) PTD paid'!$7:$7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2" l="1"/>
  <c r="C57" i="2"/>
  <c r="C56" i="2"/>
  <c r="C55" i="2"/>
  <c r="C54" i="2"/>
  <c r="C52" i="2" l="1"/>
  <c r="C53" i="2"/>
  <c r="B1" i="3" l="1"/>
  <c r="G84" i="3" l="1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L9" i="1" l="1"/>
  <c r="L10" i="1"/>
  <c r="L11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K9" i="1"/>
  <c r="K10" i="1"/>
  <c r="K11" i="1"/>
  <c r="K12" i="1"/>
  <c r="L12" i="1" s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9" i="6"/>
  <c r="K10" i="6"/>
  <c r="K11" i="6"/>
  <c r="K8" i="6"/>
  <c r="B2" i="6" l="1"/>
  <c r="B1" i="6"/>
  <c r="E1" i="6"/>
  <c r="B3" i="6"/>
  <c r="B4" i="6"/>
  <c r="E3" i="6"/>
  <c r="G4" i="6"/>
  <c r="E5" i="1"/>
  <c r="E5" i="6" s="1"/>
  <c r="L84" i="1" l="1"/>
  <c r="L85" i="1"/>
  <c r="M85" i="1" s="1"/>
  <c r="L86" i="1"/>
  <c r="M86" i="1" s="1"/>
  <c r="L87" i="1"/>
  <c r="M87" i="1" s="1"/>
  <c r="L88" i="1"/>
  <c r="L89" i="1"/>
  <c r="M89" i="1" s="1"/>
  <c r="L90" i="1"/>
  <c r="L91" i="1"/>
  <c r="M91" i="1" s="1"/>
  <c r="L92" i="1"/>
  <c r="L93" i="1"/>
  <c r="M93" i="1" s="1"/>
  <c r="L94" i="1"/>
  <c r="M94" i="1" s="1"/>
  <c r="L95" i="1"/>
  <c r="M95" i="1" s="1"/>
  <c r="L96" i="1"/>
  <c r="L97" i="1"/>
  <c r="M97" i="1" s="1"/>
  <c r="L98" i="1"/>
  <c r="M98" i="1" s="1"/>
  <c r="L99" i="1"/>
  <c r="M99" i="1" s="1"/>
  <c r="L100" i="1"/>
  <c r="L101" i="1"/>
  <c r="M101" i="1" s="1"/>
  <c r="L102" i="1"/>
  <c r="M102" i="1" s="1"/>
  <c r="L103" i="1"/>
  <c r="M103" i="1" s="1"/>
  <c r="L104" i="1"/>
  <c r="L105" i="1"/>
  <c r="M105" i="1" s="1"/>
  <c r="L106" i="1"/>
  <c r="M106" i="1" s="1"/>
  <c r="L107" i="1"/>
  <c r="M107" i="1" s="1"/>
  <c r="L108" i="1"/>
  <c r="L109" i="1"/>
  <c r="M109" i="1" s="1"/>
  <c r="L110" i="1"/>
  <c r="M110" i="1" s="1"/>
  <c r="L111" i="1"/>
  <c r="M111" i="1" s="1"/>
  <c r="L112" i="1"/>
  <c r="L113" i="1"/>
  <c r="M113" i="1" s="1"/>
  <c r="L114" i="1"/>
  <c r="M114" i="1" s="1"/>
  <c r="L115" i="1"/>
  <c r="M115" i="1" s="1"/>
  <c r="L116" i="1"/>
  <c r="L117" i="1"/>
  <c r="M117" i="1" s="1"/>
  <c r="L118" i="1"/>
  <c r="L119" i="1"/>
  <c r="M119" i="1" s="1"/>
  <c r="L120" i="1"/>
  <c r="L121" i="1"/>
  <c r="M121" i="1" s="1"/>
  <c r="L122" i="1"/>
  <c r="M122" i="1" s="1"/>
  <c r="L123" i="1"/>
  <c r="M123" i="1" s="1"/>
  <c r="L124" i="1"/>
  <c r="L125" i="1"/>
  <c r="M125" i="1" s="1"/>
  <c r="L126" i="1"/>
  <c r="L127" i="1"/>
  <c r="M127" i="1" s="1"/>
  <c r="L128" i="1"/>
  <c r="L129" i="1"/>
  <c r="M129" i="1" s="1"/>
  <c r="L130" i="1"/>
  <c r="M130" i="1" s="1"/>
  <c r="L131" i="1"/>
  <c r="M131" i="1" s="1"/>
  <c r="L132" i="1"/>
  <c r="L133" i="1"/>
  <c r="M133" i="1" s="1"/>
  <c r="L134" i="1"/>
  <c r="M134" i="1" s="1"/>
  <c r="L135" i="1"/>
  <c r="M135" i="1" s="1"/>
  <c r="L136" i="1"/>
  <c r="L137" i="1"/>
  <c r="M137" i="1" s="1"/>
  <c r="L138" i="1"/>
  <c r="M138" i="1" s="1"/>
  <c r="L139" i="1"/>
  <c r="M139" i="1" s="1"/>
  <c r="L140" i="1"/>
  <c r="L141" i="1"/>
  <c r="M141" i="1" s="1"/>
  <c r="L142" i="1"/>
  <c r="M142" i="1" s="1"/>
  <c r="L143" i="1"/>
  <c r="M143" i="1" s="1"/>
  <c r="L144" i="1"/>
  <c r="L145" i="1"/>
  <c r="M145" i="1" s="1"/>
  <c r="L146" i="1"/>
  <c r="L147" i="1"/>
  <c r="M147" i="1" s="1"/>
  <c r="L148" i="1"/>
  <c r="L149" i="1"/>
  <c r="M149" i="1" s="1"/>
  <c r="L150" i="1"/>
  <c r="M150" i="1" s="1"/>
  <c r="L151" i="1"/>
  <c r="M151" i="1" s="1"/>
  <c r="L152" i="1"/>
  <c r="L153" i="1"/>
  <c r="M153" i="1" s="1"/>
  <c r="L154" i="1"/>
  <c r="M154" i="1" s="1"/>
  <c r="L155" i="1"/>
  <c r="M155" i="1" s="1"/>
  <c r="L156" i="1"/>
  <c r="L157" i="1"/>
  <c r="M157" i="1" s="1"/>
  <c r="L158" i="1"/>
  <c r="M158" i="1" s="1"/>
  <c r="L159" i="1"/>
  <c r="M159" i="1" s="1"/>
  <c r="L160" i="1"/>
  <c r="L161" i="1"/>
  <c r="M161" i="1" s="1"/>
  <c r="L162" i="1"/>
  <c r="M162" i="1" s="1"/>
  <c r="L163" i="1"/>
  <c r="M163" i="1" s="1"/>
  <c r="L164" i="1"/>
  <c r="L165" i="1"/>
  <c r="M165" i="1" s="1"/>
  <c r="L166" i="1"/>
  <c r="M166" i="1" s="1"/>
  <c r="L167" i="1"/>
  <c r="M167" i="1" s="1"/>
  <c r="L168" i="1"/>
  <c r="L169" i="1"/>
  <c r="M169" i="1" s="1"/>
  <c r="L170" i="1"/>
  <c r="M170" i="1" s="1"/>
  <c r="L171" i="1"/>
  <c r="M171" i="1" s="1"/>
  <c r="L172" i="1"/>
  <c r="L173" i="1"/>
  <c r="M173" i="1" s="1"/>
  <c r="L174" i="1"/>
  <c r="M174" i="1" s="1"/>
  <c r="L175" i="1"/>
  <c r="M175" i="1" s="1"/>
  <c r="L176" i="1"/>
  <c r="L177" i="1"/>
  <c r="M177" i="1" s="1"/>
  <c r="L178" i="1"/>
  <c r="M178" i="1" s="1"/>
  <c r="L179" i="1"/>
  <c r="M179" i="1" s="1"/>
  <c r="L180" i="1"/>
  <c r="L181" i="1"/>
  <c r="M181" i="1" s="1"/>
  <c r="L182" i="1"/>
  <c r="M182" i="1" s="1"/>
  <c r="L183" i="1"/>
  <c r="M183" i="1" s="1"/>
  <c r="L184" i="1"/>
  <c r="L185" i="1"/>
  <c r="M185" i="1" s="1"/>
  <c r="L186" i="1"/>
  <c r="M186" i="1" s="1"/>
  <c r="L187" i="1"/>
  <c r="M187" i="1" s="1"/>
  <c r="L188" i="1"/>
  <c r="L189" i="1"/>
  <c r="M189" i="1" s="1"/>
  <c r="L190" i="1"/>
  <c r="L191" i="1"/>
  <c r="M191" i="1" s="1"/>
  <c r="L192" i="1"/>
  <c r="L193" i="1"/>
  <c r="M193" i="1" s="1"/>
  <c r="L194" i="1"/>
  <c r="M194" i="1" s="1"/>
  <c r="L195" i="1"/>
  <c r="M195" i="1" s="1"/>
  <c r="L196" i="1"/>
  <c r="L197" i="1"/>
  <c r="M197" i="1" s="1"/>
  <c r="L198" i="1"/>
  <c r="M198" i="1" s="1"/>
  <c r="L199" i="1"/>
  <c r="M199" i="1" s="1"/>
  <c r="L200" i="1"/>
  <c r="L201" i="1"/>
  <c r="M201" i="1" s="1"/>
  <c r="L202" i="1"/>
  <c r="M202" i="1" s="1"/>
  <c r="L203" i="1"/>
  <c r="M203" i="1" s="1"/>
  <c r="L204" i="1"/>
  <c r="L205" i="1"/>
  <c r="M205" i="1" s="1"/>
  <c r="L206" i="1"/>
  <c r="M206" i="1" s="1"/>
  <c r="L207" i="1"/>
  <c r="M207" i="1" s="1"/>
  <c r="L208" i="1"/>
  <c r="L209" i="1"/>
  <c r="M209" i="1" s="1"/>
  <c r="L210" i="1"/>
  <c r="L211" i="1"/>
  <c r="M211" i="1" s="1"/>
  <c r="L212" i="1"/>
  <c r="L213" i="1"/>
  <c r="M213" i="1" s="1"/>
  <c r="L214" i="1"/>
  <c r="M214" i="1" s="1"/>
  <c r="L215" i="1"/>
  <c r="M215" i="1" s="1"/>
  <c r="L216" i="1"/>
  <c r="L217" i="1"/>
  <c r="M217" i="1" s="1"/>
  <c r="L218" i="1"/>
  <c r="M218" i="1" s="1"/>
  <c r="L219" i="1"/>
  <c r="M219" i="1" s="1"/>
  <c r="L220" i="1"/>
  <c r="L221" i="1"/>
  <c r="M221" i="1" s="1"/>
  <c r="L222" i="1"/>
  <c r="M222" i="1" s="1"/>
  <c r="L223" i="1"/>
  <c r="M223" i="1" s="1"/>
  <c r="L224" i="1"/>
  <c r="L225" i="1"/>
  <c r="M225" i="1" s="1"/>
  <c r="L226" i="1"/>
  <c r="M226" i="1" s="1"/>
  <c r="L227" i="1"/>
  <c r="M227" i="1" s="1"/>
  <c r="L228" i="1"/>
  <c r="L229" i="1"/>
  <c r="M229" i="1" s="1"/>
  <c r="L230" i="1"/>
  <c r="M230" i="1" s="1"/>
  <c r="L231" i="1"/>
  <c r="M231" i="1" s="1"/>
  <c r="L232" i="1"/>
  <c r="L233" i="1"/>
  <c r="M233" i="1" s="1"/>
  <c r="L234" i="1"/>
  <c r="M234" i="1" s="1"/>
  <c r="L235" i="1"/>
  <c r="M235" i="1" s="1"/>
  <c r="L236" i="1"/>
  <c r="L237" i="1"/>
  <c r="M237" i="1" s="1"/>
  <c r="L238" i="1"/>
  <c r="M238" i="1" s="1"/>
  <c r="L239" i="1"/>
  <c r="M239" i="1" s="1"/>
  <c r="L240" i="1"/>
  <c r="L241" i="1"/>
  <c r="M241" i="1" s="1"/>
  <c r="L242" i="1"/>
  <c r="M242" i="1" s="1"/>
  <c r="L243" i="1"/>
  <c r="M243" i="1" s="1"/>
  <c r="L244" i="1"/>
  <c r="L245" i="1"/>
  <c r="M245" i="1" s="1"/>
  <c r="L246" i="1"/>
  <c r="M246" i="1" s="1"/>
  <c r="L247" i="1"/>
  <c r="M247" i="1" s="1"/>
  <c r="L248" i="1"/>
  <c r="L249" i="1"/>
  <c r="M249" i="1" s="1"/>
  <c r="L250" i="1"/>
  <c r="M250" i="1" s="1"/>
  <c r="L251" i="1"/>
  <c r="M251" i="1" s="1"/>
  <c r="L252" i="1"/>
  <c r="L253" i="1"/>
  <c r="M253" i="1" s="1"/>
  <c r="L254" i="1"/>
  <c r="M254" i="1" s="1"/>
  <c r="L255" i="1"/>
  <c r="M255" i="1" s="1"/>
  <c r="L256" i="1"/>
  <c r="L257" i="1"/>
  <c r="M257" i="1" s="1"/>
  <c r="L258" i="1"/>
  <c r="M258" i="1" s="1"/>
  <c r="L259" i="1"/>
  <c r="M90" i="1"/>
  <c r="M118" i="1"/>
  <c r="M126" i="1"/>
  <c r="M146" i="1"/>
  <c r="M190" i="1"/>
  <c r="M210" i="1"/>
  <c r="M256" i="1" l="1"/>
  <c r="M252" i="1"/>
  <c r="M248" i="1"/>
  <c r="M244" i="1"/>
  <c r="M240" i="1"/>
  <c r="M236" i="1"/>
  <c r="M232" i="1"/>
  <c r="M228" i="1"/>
  <c r="M224" i="1"/>
  <c r="M220" i="1"/>
  <c r="M216" i="1"/>
  <c r="M212" i="1"/>
  <c r="M208" i="1"/>
  <c r="M204" i="1"/>
  <c r="M200" i="1"/>
  <c r="M196" i="1"/>
  <c r="M192" i="1"/>
  <c r="M188" i="1"/>
  <c r="M184" i="1"/>
  <c r="M180" i="1"/>
  <c r="M176" i="1"/>
  <c r="M172" i="1"/>
  <c r="M168" i="1"/>
  <c r="M164" i="1"/>
  <c r="M160" i="1"/>
  <c r="M156" i="1"/>
  <c r="M152" i="1"/>
  <c r="M148" i="1"/>
  <c r="M144" i="1"/>
  <c r="M140" i="1"/>
  <c r="M136" i="1"/>
  <c r="M132" i="1"/>
  <c r="M128" i="1"/>
  <c r="M124" i="1"/>
  <c r="M120" i="1"/>
  <c r="M116" i="1"/>
  <c r="M112" i="1"/>
  <c r="M108" i="1"/>
  <c r="M104" i="1"/>
  <c r="M100" i="1"/>
  <c r="M96" i="1"/>
  <c r="M92" i="1"/>
  <c r="M88" i="1"/>
  <c r="M84" i="1"/>
  <c r="E4" i="6"/>
  <c r="H9" i="6" l="1"/>
  <c r="H10" i="6"/>
  <c r="H13" i="6"/>
  <c r="H14" i="6"/>
  <c r="H17" i="6"/>
  <c r="H18" i="6"/>
  <c r="H20" i="6"/>
  <c r="H11" i="6" l="1"/>
  <c r="I11" i="6" s="1"/>
  <c r="H16" i="6"/>
  <c r="I16" i="6" s="1"/>
  <c r="H12" i="6"/>
  <c r="I12" i="6" s="1"/>
  <c r="K12" i="6" s="1"/>
  <c r="H8" i="6"/>
  <c r="H19" i="6"/>
  <c r="I19" i="6" s="1"/>
  <c r="H15" i="6"/>
  <c r="I15" i="6" s="1"/>
  <c r="H258" i="6"/>
  <c r="I258" i="6" s="1"/>
  <c r="H257" i="6"/>
  <c r="I257" i="6" s="1"/>
  <c r="H256" i="6"/>
  <c r="I256" i="6" s="1"/>
  <c r="H255" i="6"/>
  <c r="I255" i="6" s="1"/>
  <c r="H254" i="6"/>
  <c r="I254" i="6" s="1"/>
  <c r="H253" i="6"/>
  <c r="I253" i="6" s="1"/>
  <c r="H252" i="6"/>
  <c r="I252" i="6" s="1"/>
  <c r="H251" i="6"/>
  <c r="I251" i="6" s="1"/>
  <c r="H250" i="6"/>
  <c r="I250" i="6" s="1"/>
  <c r="H249" i="6"/>
  <c r="I249" i="6" s="1"/>
  <c r="H248" i="6"/>
  <c r="I248" i="6" s="1"/>
  <c r="H247" i="6"/>
  <c r="I247" i="6" s="1"/>
  <c r="H246" i="6"/>
  <c r="I246" i="6" s="1"/>
  <c r="H245" i="6"/>
  <c r="I245" i="6" s="1"/>
  <c r="H244" i="6"/>
  <c r="I244" i="6" s="1"/>
  <c r="H243" i="6"/>
  <c r="I243" i="6" s="1"/>
  <c r="H242" i="6"/>
  <c r="I242" i="6" s="1"/>
  <c r="H241" i="6"/>
  <c r="I241" i="6" s="1"/>
  <c r="H240" i="6"/>
  <c r="I240" i="6" s="1"/>
  <c r="H239" i="6"/>
  <c r="I239" i="6" s="1"/>
  <c r="H238" i="6"/>
  <c r="I238" i="6" s="1"/>
  <c r="H237" i="6"/>
  <c r="I237" i="6" s="1"/>
  <c r="H236" i="6"/>
  <c r="I236" i="6" s="1"/>
  <c r="H235" i="6"/>
  <c r="I235" i="6" s="1"/>
  <c r="H234" i="6"/>
  <c r="I234" i="6" s="1"/>
  <c r="H233" i="6"/>
  <c r="I233" i="6" s="1"/>
  <c r="H232" i="6"/>
  <c r="I232" i="6" s="1"/>
  <c r="H231" i="6"/>
  <c r="I231" i="6" s="1"/>
  <c r="H230" i="6"/>
  <c r="I230" i="6" s="1"/>
  <c r="H229" i="6"/>
  <c r="I229" i="6" s="1"/>
  <c r="H228" i="6"/>
  <c r="I228" i="6" s="1"/>
  <c r="H227" i="6"/>
  <c r="I227" i="6" s="1"/>
  <c r="H226" i="6"/>
  <c r="I226" i="6" s="1"/>
  <c r="H225" i="6"/>
  <c r="I225" i="6" s="1"/>
  <c r="H224" i="6"/>
  <c r="I224" i="6" s="1"/>
  <c r="H223" i="6"/>
  <c r="I223" i="6" s="1"/>
  <c r="H222" i="6"/>
  <c r="I222" i="6" s="1"/>
  <c r="H221" i="6"/>
  <c r="I221" i="6" s="1"/>
  <c r="H220" i="6"/>
  <c r="I220" i="6" s="1"/>
  <c r="H219" i="6"/>
  <c r="I219" i="6" s="1"/>
  <c r="H218" i="6"/>
  <c r="I218" i="6" s="1"/>
  <c r="H217" i="6"/>
  <c r="I217" i="6" s="1"/>
  <c r="H216" i="6"/>
  <c r="I216" i="6" s="1"/>
  <c r="H215" i="6"/>
  <c r="I215" i="6" s="1"/>
  <c r="H214" i="6"/>
  <c r="I214" i="6" s="1"/>
  <c r="H213" i="6"/>
  <c r="I213" i="6" s="1"/>
  <c r="H212" i="6"/>
  <c r="I212" i="6" s="1"/>
  <c r="H211" i="6"/>
  <c r="I211" i="6" s="1"/>
  <c r="H210" i="6"/>
  <c r="I210" i="6" s="1"/>
  <c r="H209" i="6"/>
  <c r="I209" i="6" s="1"/>
  <c r="H208" i="6"/>
  <c r="I208" i="6" s="1"/>
  <c r="H207" i="6"/>
  <c r="I207" i="6" s="1"/>
  <c r="H206" i="6"/>
  <c r="I206" i="6" s="1"/>
  <c r="H205" i="6"/>
  <c r="I205" i="6" s="1"/>
  <c r="I204" i="6"/>
  <c r="H204" i="6"/>
  <c r="H203" i="6"/>
  <c r="I203" i="6" s="1"/>
  <c r="H202" i="6"/>
  <c r="I202" i="6" s="1"/>
  <c r="H201" i="6"/>
  <c r="I201" i="6" s="1"/>
  <c r="H200" i="6"/>
  <c r="I200" i="6" s="1"/>
  <c r="H199" i="6"/>
  <c r="I199" i="6" s="1"/>
  <c r="H198" i="6"/>
  <c r="I198" i="6" s="1"/>
  <c r="H197" i="6"/>
  <c r="I197" i="6" s="1"/>
  <c r="H196" i="6"/>
  <c r="I196" i="6" s="1"/>
  <c r="H195" i="6"/>
  <c r="I195" i="6" s="1"/>
  <c r="H194" i="6"/>
  <c r="I194" i="6" s="1"/>
  <c r="H193" i="6"/>
  <c r="I193" i="6" s="1"/>
  <c r="H192" i="6"/>
  <c r="I192" i="6" s="1"/>
  <c r="H191" i="6"/>
  <c r="I191" i="6" s="1"/>
  <c r="H190" i="6"/>
  <c r="I190" i="6" s="1"/>
  <c r="H189" i="6"/>
  <c r="I189" i="6" s="1"/>
  <c r="H188" i="6"/>
  <c r="I188" i="6" s="1"/>
  <c r="H187" i="6"/>
  <c r="I187" i="6" s="1"/>
  <c r="H186" i="6"/>
  <c r="I186" i="6" s="1"/>
  <c r="H185" i="6"/>
  <c r="I185" i="6" s="1"/>
  <c r="H184" i="6"/>
  <c r="I184" i="6" s="1"/>
  <c r="H183" i="6"/>
  <c r="I183" i="6" s="1"/>
  <c r="H182" i="6"/>
  <c r="I182" i="6" s="1"/>
  <c r="H181" i="6"/>
  <c r="I181" i="6" s="1"/>
  <c r="H180" i="6"/>
  <c r="I180" i="6" s="1"/>
  <c r="H179" i="6"/>
  <c r="I179" i="6" s="1"/>
  <c r="H178" i="6"/>
  <c r="I178" i="6" s="1"/>
  <c r="H177" i="6"/>
  <c r="I177" i="6" s="1"/>
  <c r="H176" i="6"/>
  <c r="I176" i="6" s="1"/>
  <c r="H175" i="6"/>
  <c r="I175" i="6" s="1"/>
  <c r="H174" i="6"/>
  <c r="I174" i="6" s="1"/>
  <c r="H173" i="6"/>
  <c r="I173" i="6" s="1"/>
  <c r="H172" i="6"/>
  <c r="I172" i="6" s="1"/>
  <c r="H171" i="6"/>
  <c r="I171" i="6" s="1"/>
  <c r="H170" i="6"/>
  <c r="I170" i="6" s="1"/>
  <c r="H169" i="6"/>
  <c r="I169" i="6" s="1"/>
  <c r="H168" i="6"/>
  <c r="I168" i="6" s="1"/>
  <c r="H167" i="6"/>
  <c r="I167" i="6" s="1"/>
  <c r="H166" i="6"/>
  <c r="I166" i="6" s="1"/>
  <c r="H165" i="6"/>
  <c r="I165" i="6" s="1"/>
  <c r="H164" i="6"/>
  <c r="I164" i="6" s="1"/>
  <c r="H163" i="6"/>
  <c r="I163" i="6" s="1"/>
  <c r="H162" i="6"/>
  <c r="I162" i="6" s="1"/>
  <c r="H161" i="6"/>
  <c r="I161" i="6" s="1"/>
  <c r="H160" i="6"/>
  <c r="I160" i="6" s="1"/>
  <c r="H159" i="6"/>
  <c r="I159" i="6" s="1"/>
  <c r="H158" i="6"/>
  <c r="I158" i="6" s="1"/>
  <c r="H157" i="6"/>
  <c r="I157" i="6" s="1"/>
  <c r="H156" i="6"/>
  <c r="I156" i="6" s="1"/>
  <c r="H155" i="6"/>
  <c r="I155" i="6" s="1"/>
  <c r="H154" i="6"/>
  <c r="I154" i="6" s="1"/>
  <c r="H153" i="6"/>
  <c r="I153" i="6" s="1"/>
  <c r="H152" i="6"/>
  <c r="I152" i="6" s="1"/>
  <c r="H151" i="6"/>
  <c r="I151" i="6" s="1"/>
  <c r="H150" i="6"/>
  <c r="I150" i="6" s="1"/>
  <c r="H149" i="6"/>
  <c r="I149" i="6" s="1"/>
  <c r="H148" i="6"/>
  <c r="I148" i="6" s="1"/>
  <c r="H147" i="6"/>
  <c r="I147" i="6" s="1"/>
  <c r="H146" i="6"/>
  <c r="I146" i="6" s="1"/>
  <c r="H145" i="6"/>
  <c r="I145" i="6" s="1"/>
  <c r="H144" i="6"/>
  <c r="I144" i="6" s="1"/>
  <c r="H143" i="6"/>
  <c r="I143" i="6" s="1"/>
  <c r="H142" i="6"/>
  <c r="I142" i="6" s="1"/>
  <c r="H141" i="6"/>
  <c r="I141" i="6" s="1"/>
  <c r="H140" i="6"/>
  <c r="I140" i="6" s="1"/>
  <c r="H139" i="6"/>
  <c r="I139" i="6" s="1"/>
  <c r="H138" i="6"/>
  <c r="I138" i="6" s="1"/>
  <c r="H137" i="6"/>
  <c r="I137" i="6" s="1"/>
  <c r="H136" i="6"/>
  <c r="I136" i="6" s="1"/>
  <c r="H135" i="6"/>
  <c r="I135" i="6" s="1"/>
  <c r="H134" i="6"/>
  <c r="I134" i="6" s="1"/>
  <c r="H133" i="6"/>
  <c r="I133" i="6" s="1"/>
  <c r="H132" i="6"/>
  <c r="I132" i="6" s="1"/>
  <c r="H131" i="6"/>
  <c r="I131" i="6" s="1"/>
  <c r="H130" i="6"/>
  <c r="I130" i="6" s="1"/>
  <c r="H129" i="6"/>
  <c r="I129" i="6" s="1"/>
  <c r="H128" i="6"/>
  <c r="I128" i="6" s="1"/>
  <c r="H127" i="6"/>
  <c r="I127" i="6" s="1"/>
  <c r="H126" i="6"/>
  <c r="I126" i="6" s="1"/>
  <c r="H125" i="6"/>
  <c r="I125" i="6" s="1"/>
  <c r="H124" i="6"/>
  <c r="I124" i="6" s="1"/>
  <c r="H123" i="6"/>
  <c r="I123" i="6" s="1"/>
  <c r="H122" i="6"/>
  <c r="I122" i="6" s="1"/>
  <c r="H121" i="6"/>
  <c r="I121" i="6" s="1"/>
  <c r="H120" i="6"/>
  <c r="I120" i="6" s="1"/>
  <c r="H119" i="6"/>
  <c r="I119" i="6" s="1"/>
  <c r="H118" i="6"/>
  <c r="I118" i="6" s="1"/>
  <c r="H117" i="6"/>
  <c r="I117" i="6" s="1"/>
  <c r="H116" i="6"/>
  <c r="I116" i="6" s="1"/>
  <c r="H115" i="6"/>
  <c r="I115" i="6" s="1"/>
  <c r="H114" i="6"/>
  <c r="I114" i="6" s="1"/>
  <c r="H113" i="6"/>
  <c r="I113" i="6" s="1"/>
  <c r="H112" i="6"/>
  <c r="I112" i="6" s="1"/>
  <c r="H111" i="6"/>
  <c r="I111" i="6" s="1"/>
  <c r="H110" i="6"/>
  <c r="I110" i="6" s="1"/>
  <c r="H109" i="6"/>
  <c r="I109" i="6" s="1"/>
  <c r="H108" i="6"/>
  <c r="I108" i="6" s="1"/>
  <c r="H107" i="6"/>
  <c r="I107" i="6" s="1"/>
  <c r="H106" i="6"/>
  <c r="I106" i="6" s="1"/>
  <c r="H105" i="6"/>
  <c r="I105" i="6" s="1"/>
  <c r="H104" i="6"/>
  <c r="I104" i="6" s="1"/>
  <c r="H103" i="6"/>
  <c r="I103" i="6" s="1"/>
  <c r="H102" i="6"/>
  <c r="I102" i="6" s="1"/>
  <c r="H101" i="6"/>
  <c r="I101" i="6" s="1"/>
  <c r="H100" i="6"/>
  <c r="I100" i="6" s="1"/>
  <c r="H99" i="6"/>
  <c r="I99" i="6" s="1"/>
  <c r="H98" i="6"/>
  <c r="I98" i="6" s="1"/>
  <c r="H97" i="6"/>
  <c r="I97" i="6" s="1"/>
  <c r="H96" i="6"/>
  <c r="I96" i="6" s="1"/>
  <c r="H95" i="6"/>
  <c r="I95" i="6" s="1"/>
  <c r="H94" i="6"/>
  <c r="I94" i="6" s="1"/>
  <c r="H93" i="6"/>
  <c r="I93" i="6" s="1"/>
  <c r="H92" i="6"/>
  <c r="I92" i="6" s="1"/>
  <c r="H91" i="6"/>
  <c r="I91" i="6" s="1"/>
  <c r="H90" i="6"/>
  <c r="I90" i="6" s="1"/>
  <c r="H89" i="6"/>
  <c r="I89" i="6" s="1"/>
  <c r="H88" i="6"/>
  <c r="I88" i="6" s="1"/>
  <c r="H87" i="6"/>
  <c r="I87" i="6" s="1"/>
  <c r="H86" i="6"/>
  <c r="I86" i="6" s="1"/>
  <c r="H85" i="6"/>
  <c r="I85" i="6" s="1"/>
  <c r="H84" i="6"/>
  <c r="I84" i="6" s="1"/>
  <c r="H83" i="6"/>
  <c r="I83" i="6" s="1"/>
  <c r="H82" i="6"/>
  <c r="I82" i="6" s="1"/>
  <c r="H81" i="6"/>
  <c r="I81" i="6" s="1"/>
  <c r="H80" i="6"/>
  <c r="I80" i="6" s="1"/>
  <c r="H79" i="6"/>
  <c r="I79" i="6" s="1"/>
  <c r="H78" i="6"/>
  <c r="I78" i="6" s="1"/>
  <c r="H77" i="6"/>
  <c r="I77" i="6" s="1"/>
  <c r="H76" i="6"/>
  <c r="I76" i="6" s="1"/>
  <c r="H75" i="6"/>
  <c r="I75" i="6" s="1"/>
  <c r="H74" i="6"/>
  <c r="I74" i="6" s="1"/>
  <c r="H73" i="6"/>
  <c r="I73" i="6" s="1"/>
  <c r="H72" i="6"/>
  <c r="I72" i="6" s="1"/>
  <c r="H71" i="6"/>
  <c r="I71" i="6" s="1"/>
  <c r="H70" i="6"/>
  <c r="I70" i="6" s="1"/>
  <c r="H69" i="6"/>
  <c r="I69" i="6" s="1"/>
  <c r="H68" i="6"/>
  <c r="I68" i="6" s="1"/>
  <c r="H67" i="6"/>
  <c r="I67" i="6" s="1"/>
  <c r="H66" i="6"/>
  <c r="I66" i="6" s="1"/>
  <c r="H65" i="6"/>
  <c r="I65" i="6" s="1"/>
  <c r="H64" i="6"/>
  <c r="I64" i="6" s="1"/>
  <c r="H63" i="6"/>
  <c r="I63" i="6" s="1"/>
  <c r="H62" i="6"/>
  <c r="I62" i="6" s="1"/>
  <c r="H61" i="6"/>
  <c r="I61" i="6" s="1"/>
  <c r="H60" i="6"/>
  <c r="I60" i="6" s="1"/>
  <c r="H59" i="6"/>
  <c r="I59" i="6" s="1"/>
  <c r="H58" i="6"/>
  <c r="I58" i="6" s="1"/>
  <c r="H57" i="6"/>
  <c r="I57" i="6" s="1"/>
  <c r="H56" i="6"/>
  <c r="I56" i="6" s="1"/>
  <c r="H55" i="6"/>
  <c r="I55" i="6" s="1"/>
  <c r="H54" i="6"/>
  <c r="I54" i="6" s="1"/>
  <c r="H53" i="6"/>
  <c r="I53" i="6" s="1"/>
  <c r="H52" i="6"/>
  <c r="I52" i="6" s="1"/>
  <c r="H51" i="6"/>
  <c r="I51" i="6" s="1"/>
  <c r="H50" i="6"/>
  <c r="I50" i="6" s="1"/>
  <c r="H49" i="6"/>
  <c r="I49" i="6" s="1"/>
  <c r="H48" i="6"/>
  <c r="I48" i="6" s="1"/>
  <c r="H47" i="6"/>
  <c r="I47" i="6" s="1"/>
  <c r="H46" i="6"/>
  <c r="I46" i="6" s="1"/>
  <c r="H45" i="6"/>
  <c r="I45" i="6" s="1"/>
  <c r="H44" i="6"/>
  <c r="I44" i="6" s="1"/>
  <c r="H43" i="6"/>
  <c r="I43" i="6" s="1"/>
  <c r="H42" i="6"/>
  <c r="I42" i="6" s="1"/>
  <c r="H41" i="6"/>
  <c r="I41" i="6" s="1"/>
  <c r="H40" i="6"/>
  <c r="I40" i="6" s="1"/>
  <c r="H39" i="6"/>
  <c r="I39" i="6" s="1"/>
  <c r="H38" i="6"/>
  <c r="I38" i="6" s="1"/>
  <c r="H37" i="6"/>
  <c r="I37" i="6" s="1"/>
  <c r="H36" i="6"/>
  <c r="I36" i="6" s="1"/>
  <c r="H35" i="6"/>
  <c r="I35" i="6" s="1"/>
  <c r="H34" i="6"/>
  <c r="I34" i="6" s="1"/>
  <c r="H33" i="6"/>
  <c r="I33" i="6" s="1"/>
  <c r="H32" i="6"/>
  <c r="I32" i="6" s="1"/>
  <c r="H31" i="6"/>
  <c r="I31" i="6" s="1"/>
  <c r="H30" i="6"/>
  <c r="I30" i="6" s="1"/>
  <c r="H29" i="6"/>
  <c r="I29" i="6" s="1"/>
  <c r="H28" i="6"/>
  <c r="I28" i="6" s="1"/>
  <c r="H27" i="6"/>
  <c r="I27" i="6" s="1"/>
  <c r="H26" i="6"/>
  <c r="I26" i="6" s="1"/>
  <c r="H25" i="6"/>
  <c r="I25" i="6" s="1"/>
  <c r="H24" i="6"/>
  <c r="I24" i="6" s="1"/>
  <c r="H23" i="6"/>
  <c r="I23" i="6" s="1"/>
  <c r="H22" i="6"/>
  <c r="I22" i="6" s="1"/>
  <c r="H21" i="6"/>
  <c r="I21" i="6" s="1"/>
  <c r="I20" i="6"/>
  <c r="I18" i="6"/>
  <c r="I17" i="6"/>
  <c r="I14" i="6"/>
  <c r="I13" i="6"/>
  <c r="I10" i="6"/>
  <c r="I9" i="6"/>
  <c r="N253" i="6" l="1"/>
  <c r="N226" i="6"/>
  <c r="N105" i="6"/>
  <c r="L44" i="6"/>
  <c r="L48" i="6"/>
  <c r="L52" i="6"/>
  <c r="L56" i="6"/>
  <c r="L60" i="6"/>
  <c r="L64" i="6"/>
  <c r="L68" i="6"/>
  <c r="L72" i="6"/>
  <c r="L76" i="6"/>
  <c r="L80" i="6"/>
  <c r="L84" i="6"/>
  <c r="L88" i="6"/>
  <c r="L92" i="6"/>
  <c r="L96" i="6"/>
  <c r="L100" i="6"/>
  <c r="L104" i="6"/>
  <c r="L108" i="6"/>
  <c r="L112" i="6"/>
  <c r="L116" i="6"/>
  <c r="L120" i="6"/>
  <c r="L124" i="6"/>
  <c r="L128" i="6"/>
  <c r="L132" i="6"/>
  <c r="L136" i="6"/>
  <c r="L140" i="6"/>
  <c r="L144" i="6"/>
  <c r="L148" i="6"/>
  <c r="L152" i="6"/>
  <c r="L156" i="6"/>
  <c r="L160" i="6"/>
  <c r="L164" i="6"/>
  <c r="L168" i="6"/>
  <c r="L172" i="6"/>
  <c r="L176" i="6"/>
  <c r="L180" i="6"/>
  <c r="L184" i="6"/>
  <c r="L188" i="6"/>
  <c r="L192" i="6"/>
  <c r="L196" i="6"/>
  <c r="L200" i="6"/>
  <c r="L204" i="6"/>
  <c r="L208" i="6"/>
  <c r="L212" i="6"/>
  <c r="L216" i="6"/>
  <c r="L220" i="6"/>
  <c r="L224" i="6"/>
  <c r="L228" i="6"/>
  <c r="L232" i="6"/>
  <c r="L236" i="6"/>
  <c r="L240" i="6"/>
  <c r="L244" i="6"/>
  <c r="L248" i="6"/>
  <c r="L252" i="6"/>
  <c r="L256" i="6"/>
  <c r="L46" i="6"/>
  <c r="L51" i="6"/>
  <c r="L57" i="6"/>
  <c r="L62" i="6"/>
  <c r="L67" i="6"/>
  <c r="L73" i="6"/>
  <c r="L78" i="6"/>
  <c r="L83" i="6"/>
  <c r="L89" i="6"/>
  <c r="L94" i="6"/>
  <c r="L99" i="6"/>
  <c r="L105" i="6"/>
  <c r="L110" i="6"/>
  <c r="L115" i="6"/>
  <c r="L121" i="6"/>
  <c r="L126" i="6"/>
  <c r="L131" i="6"/>
  <c r="L137" i="6"/>
  <c r="L142" i="6"/>
  <c r="L147" i="6"/>
  <c r="L153" i="6"/>
  <c r="L158" i="6"/>
  <c r="L163" i="6"/>
  <c r="L169" i="6"/>
  <c r="L174" i="6"/>
  <c r="L179" i="6"/>
  <c r="L185" i="6"/>
  <c r="L190" i="6"/>
  <c r="L195" i="6"/>
  <c r="L201" i="6"/>
  <c r="L206" i="6"/>
  <c r="L211" i="6"/>
  <c r="L217" i="6"/>
  <c r="L222" i="6"/>
  <c r="L227" i="6"/>
  <c r="L233" i="6"/>
  <c r="L238" i="6"/>
  <c r="L243" i="6"/>
  <c r="L249" i="6"/>
  <c r="L254" i="6"/>
  <c r="L259" i="6"/>
  <c r="L10" i="6"/>
  <c r="K14" i="6"/>
  <c r="K18" i="6"/>
  <c r="K22" i="6"/>
  <c r="K30" i="6"/>
  <c r="K34" i="6"/>
  <c r="K38" i="6"/>
  <c r="K46" i="6"/>
  <c r="K50" i="6"/>
  <c r="K54" i="6"/>
  <c r="K58" i="6"/>
  <c r="K62" i="6"/>
  <c r="K66" i="6"/>
  <c r="K70" i="6"/>
  <c r="K74" i="6"/>
  <c r="K82" i="6"/>
  <c r="K86" i="6"/>
  <c r="K90" i="6"/>
  <c r="K94" i="6"/>
  <c r="K98" i="6"/>
  <c r="K102" i="6"/>
  <c r="K106" i="6"/>
  <c r="K110" i="6"/>
  <c r="K114" i="6"/>
  <c r="K118" i="6"/>
  <c r="K122" i="6"/>
  <c r="K126" i="6"/>
  <c r="K130" i="6"/>
  <c r="K134" i="6"/>
  <c r="K138" i="6"/>
  <c r="K146" i="6"/>
  <c r="K150" i="6"/>
  <c r="K154" i="6"/>
  <c r="K158" i="6"/>
  <c r="K162" i="6"/>
  <c r="K166" i="6"/>
  <c r="K170" i="6"/>
  <c r="K174" i="6"/>
  <c r="K178" i="6"/>
  <c r="K182" i="6"/>
  <c r="K186" i="6"/>
  <c r="K190" i="6"/>
  <c r="K194" i="6"/>
  <c r="K198" i="6"/>
  <c r="K202" i="6"/>
  <c r="K210" i="6"/>
  <c r="K214" i="6"/>
  <c r="K218" i="6"/>
  <c r="K222" i="6"/>
  <c r="K226" i="6"/>
  <c r="K230" i="6"/>
  <c r="K234" i="6"/>
  <c r="K238" i="6"/>
  <c r="K242" i="6"/>
  <c r="K246" i="6"/>
  <c r="K250" i="6"/>
  <c r="K254" i="6"/>
  <c r="K258" i="6"/>
  <c r="L47" i="6"/>
  <c r="L54" i="6"/>
  <c r="L61" i="6"/>
  <c r="L69" i="6"/>
  <c r="L75" i="6"/>
  <c r="L82" i="6"/>
  <c r="L90" i="6"/>
  <c r="L97" i="6"/>
  <c r="L103" i="6"/>
  <c r="L111" i="6"/>
  <c r="L118" i="6"/>
  <c r="L125" i="6"/>
  <c r="L133" i="6"/>
  <c r="L139" i="6"/>
  <c r="L146" i="6"/>
  <c r="L154" i="6"/>
  <c r="L161" i="6"/>
  <c r="L167" i="6"/>
  <c r="L175" i="6"/>
  <c r="L182" i="6"/>
  <c r="L189" i="6"/>
  <c r="L197" i="6"/>
  <c r="L203" i="6"/>
  <c r="L210" i="6"/>
  <c r="L218" i="6"/>
  <c r="L225" i="6"/>
  <c r="L231" i="6"/>
  <c r="L239" i="6"/>
  <c r="L246" i="6"/>
  <c r="L253" i="6"/>
  <c r="L9" i="6"/>
  <c r="K15" i="6"/>
  <c r="K31" i="6"/>
  <c r="L31" i="6" s="1"/>
  <c r="K36" i="6"/>
  <c r="K47" i="6"/>
  <c r="K52" i="6"/>
  <c r="K57" i="6"/>
  <c r="K63" i="6"/>
  <c r="K68" i="6"/>
  <c r="K73" i="6"/>
  <c r="K79" i="6"/>
  <c r="K84" i="6"/>
  <c r="K89" i="6"/>
  <c r="K95" i="6"/>
  <c r="K100" i="6"/>
  <c r="K105" i="6"/>
  <c r="K111" i="6"/>
  <c r="K116" i="6"/>
  <c r="K121" i="6"/>
  <c r="K127" i="6"/>
  <c r="K132" i="6"/>
  <c r="K137" i="6"/>
  <c r="K143" i="6"/>
  <c r="K148" i="6"/>
  <c r="K153" i="6"/>
  <c r="K159" i="6"/>
  <c r="K164" i="6"/>
  <c r="K169" i="6"/>
  <c r="K175" i="6"/>
  <c r="K180" i="6"/>
  <c r="K185" i="6"/>
  <c r="K191" i="6"/>
  <c r="K196" i="6"/>
  <c r="K201" i="6"/>
  <c r="K207" i="6"/>
  <c r="K212" i="6"/>
  <c r="K217" i="6"/>
  <c r="K223" i="6"/>
  <c r="K228" i="6"/>
  <c r="L49" i="6"/>
  <c r="L55" i="6"/>
  <c r="L63" i="6"/>
  <c r="L70" i="6"/>
  <c r="L77" i="6"/>
  <c r="L85" i="6"/>
  <c r="L91" i="6"/>
  <c r="L98" i="6"/>
  <c r="L106" i="6"/>
  <c r="L113" i="6"/>
  <c r="L119" i="6"/>
  <c r="L127" i="6"/>
  <c r="L134" i="6"/>
  <c r="L141" i="6"/>
  <c r="L149" i="6"/>
  <c r="L155" i="6"/>
  <c r="L162" i="6"/>
  <c r="L170" i="6"/>
  <c r="L177" i="6"/>
  <c r="L183" i="6"/>
  <c r="L191" i="6"/>
  <c r="L198" i="6"/>
  <c r="L205" i="6"/>
  <c r="L213" i="6"/>
  <c r="L219" i="6"/>
  <c r="L226" i="6"/>
  <c r="L234" i="6"/>
  <c r="L241" i="6"/>
  <c r="L247" i="6"/>
  <c r="L255" i="6"/>
  <c r="L43" i="6"/>
  <c r="L50" i="6"/>
  <c r="L58" i="6"/>
  <c r="L65" i="6"/>
  <c r="L71" i="6"/>
  <c r="L79" i="6"/>
  <c r="L86" i="6"/>
  <c r="L93" i="6"/>
  <c r="L101" i="6"/>
  <c r="L107" i="6"/>
  <c r="L114" i="6"/>
  <c r="L122" i="6"/>
  <c r="L129" i="6"/>
  <c r="L135" i="6"/>
  <c r="L143" i="6"/>
  <c r="L150" i="6"/>
  <c r="L157" i="6"/>
  <c r="L165" i="6"/>
  <c r="L171" i="6"/>
  <c r="L178" i="6"/>
  <c r="L186" i="6"/>
  <c r="L193" i="6"/>
  <c r="L199" i="6"/>
  <c r="L207" i="6"/>
  <c r="L214" i="6"/>
  <c r="L221" i="6"/>
  <c r="L229" i="6"/>
  <c r="L235" i="6"/>
  <c r="L242" i="6"/>
  <c r="L250" i="6"/>
  <c r="L257" i="6"/>
  <c r="K17" i="6"/>
  <c r="K23" i="6"/>
  <c r="K28" i="6"/>
  <c r="K33" i="6"/>
  <c r="K49" i="6"/>
  <c r="K55" i="6"/>
  <c r="K65" i="6"/>
  <c r="K71" i="6"/>
  <c r="K81" i="6"/>
  <c r="K87" i="6"/>
  <c r="K92" i="6"/>
  <c r="K97" i="6"/>
  <c r="K103" i="6"/>
  <c r="K113" i="6"/>
  <c r="K119" i="6"/>
  <c r="K129" i="6"/>
  <c r="K135" i="6"/>
  <c r="K145" i="6"/>
  <c r="K151" i="6"/>
  <c r="K161" i="6"/>
  <c r="K167" i="6"/>
  <c r="K177" i="6"/>
  <c r="K183" i="6"/>
  <c r="K193" i="6"/>
  <c r="K199" i="6"/>
  <c r="K204" i="6"/>
  <c r="K209" i="6"/>
  <c r="K215" i="6"/>
  <c r="K225" i="6"/>
  <c r="K231" i="6"/>
  <c r="K241" i="6"/>
  <c r="K247" i="6"/>
  <c r="K257" i="6"/>
  <c r="L53" i="6"/>
  <c r="L81" i="6"/>
  <c r="L109" i="6"/>
  <c r="L138" i="6"/>
  <c r="L166" i="6"/>
  <c r="L194" i="6"/>
  <c r="L223" i="6"/>
  <c r="L251" i="6"/>
  <c r="K19" i="6"/>
  <c r="K29" i="6"/>
  <c r="K40" i="6"/>
  <c r="K51" i="6"/>
  <c r="K61" i="6"/>
  <c r="K83" i="6"/>
  <c r="K93" i="6"/>
  <c r="K115" i="6"/>
  <c r="K125" i="6"/>
  <c r="K136" i="6"/>
  <c r="K147" i="6"/>
  <c r="K157" i="6"/>
  <c r="K179" i="6"/>
  <c r="K189" i="6"/>
  <c r="K200" i="6"/>
  <c r="K211" i="6"/>
  <c r="K221" i="6"/>
  <c r="K239" i="6"/>
  <c r="K245" i="6"/>
  <c r="K253" i="6"/>
  <c r="L59" i="6"/>
  <c r="L87" i="6"/>
  <c r="L117" i="6"/>
  <c r="L145" i="6"/>
  <c r="L173" i="6"/>
  <c r="L202" i="6"/>
  <c r="L230" i="6"/>
  <c r="L258" i="6"/>
  <c r="L11" i="6"/>
  <c r="K21" i="6"/>
  <c r="K32" i="6"/>
  <c r="K43" i="6"/>
  <c r="K53" i="6"/>
  <c r="K64" i="6"/>
  <c r="K75" i="6"/>
  <c r="K85" i="6"/>
  <c r="K96" i="6"/>
  <c r="K107" i="6"/>
  <c r="K117" i="6"/>
  <c r="K128" i="6"/>
  <c r="K139" i="6"/>
  <c r="K149" i="6"/>
  <c r="K160" i="6"/>
  <c r="K171" i="6"/>
  <c r="K181" i="6"/>
  <c r="K192" i="6"/>
  <c r="K203" i="6"/>
  <c r="K213" i="6"/>
  <c r="K224" i="6"/>
  <c r="K233" i="6"/>
  <c r="K240" i="6"/>
  <c r="K255" i="6"/>
  <c r="L66" i="6"/>
  <c r="L95" i="6"/>
  <c r="L123" i="6"/>
  <c r="L151" i="6"/>
  <c r="L181" i="6"/>
  <c r="L209" i="6"/>
  <c r="L237" i="6"/>
  <c r="K13" i="6"/>
  <c r="K24" i="6"/>
  <c r="K35" i="6"/>
  <c r="K45" i="6"/>
  <c r="K67" i="6"/>
  <c r="K77" i="6"/>
  <c r="K109" i="6"/>
  <c r="K120" i="6"/>
  <c r="K131" i="6"/>
  <c r="K141" i="6"/>
  <c r="K173" i="6"/>
  <c r="K195" i="6"/>
  <c r="K205" i="6"/>
  <c r="K243" i="6"/>
  <c r="K256" i="6"/>
  <c r="L45" i="6"/>
  <c r="L74" i="6"/>
  <c r="L102" i="6"/>
  <c r="L130" i="6"/>
  <c r="L159" i="6"/>
  <c r="L187" i="6"/>
  <c r="L215" i="6"/>
  <c r="L245" i="6"/>
  <c r="K16" i="6"/>
  <c r="K27" i="6"/>
  <c r="K37" i="6"/>
  <c r="K48" i="6"/>
  <c r="K59" i="6"/>
  <c r="K69" i="6"/>
  <c r="K80" i="6"/>
  <c r="K91" i="6"/>
  <c r="K101" i="6"/>
  <c r="K112" i="6"/>
  <c r="K123" i="6"/>
  <c r="K133" i="6"/>
  <c r="K144" i="6"/>
  <c r="K155" i="6"/>
  <c r="K165" i="6"/>
  <c r="K176" i="6"/>
  <c r="K187" i="6"/>
  <c r="K197" i="6"/>
  <c r="K208" i="6"/>
  <c r="K229" i="6"/>
  <c r="K237" i="6"/>
  <c r="K244" i="6"/>
  <c r="K251" i="6"/>
  <c r="N97" i="6"/>
  <c r="N110" i="6"/>
  <c r="N218" i="6"/>
  <c r="N245" i="6"/>
  <c r="N233" i="6"/>
  <c r="N249" i="6"/>
  <c r="N212" i="6"/>
  <c r="N90" i="6"/>
  <c r="N116" i="6"/>
  <c r="N172" i="6"/>
  <c r="N188" i="6"/>
  <c r="N200" i="6"/>
  <c r="N237" i="6"/>
  <c r="N241" i="6"/>
  <c r="N11" i="6"/>
  <c r="N216" i="6"/>
  <c r="N240" i="6"/>
  <c r="N248" i="6"/>
  <c r="N15" i="6"/>
  <c r="N98" i="6"/>
  <c r="N102" i="6"/>
  <c r="N104" i="6"/>
  <c r="N134" i="6"/>
  <c r="N171" i="6"/>
  <c r="N179" i="6"/>
  <c r="N180" i="6"/>
  <c r="N182" i="6"/>
  <c r="N190" i="6"/>
  <c r="N198" i="6"/>
  <c r="N202" i="6"/>
  <c r="N206" i="6"/>
  <c r="N235" i="6"/>
  <c r="N243" i="6"/>
  <c r="N251" i="6"/>
  <c r="N257" i="6"/>
  <c r="N96" i="6"/>
  <c r="N118" i="6"/>
  <c r="N124" i="6"/>
  <c r="N214" i="6"/>
  <c r="N239" i="6"/>
  <c r="N247" i="6"/>
  <c r="N255" i="6"/>
  <c r="N88" i="6"/>
  <c r="N126" i="6"/>
  <c r="N132" i="6"/>
  <c r="N189" i="6"/>
  <c r="N210" i="6"/>
  <c r="N222" i="6"/>
  <c r="N230" i="6"/>
  <c r="N176" i="6"/>
  <c r="N33" i="6"/>
  <c r="N37" i="6"/>
  <c r="N41" i="6"/>
  <c r="N45" i="6"/>
  <c r="N49" i="6"/>
  <c r="N53" i="6"/>
  <c r="N57" i="6"/>
  <c r="N61" i="6"/>
  <c r="N65" i="6"/>
  <c r="N69" i="6"/>
  <c r="N73" i="6"/>
  <c r="N77" i="6"/>
  <c r="N138" i="6"/>
  <c r="N234" i="6"/>
  <c r="N242" i="6"/>
  <c r="N250" i="6"/>
  <c r="N256" i="6"/>
  <c r="N145" i="6"/>
  <c r="N153" i="6"/>
  <c r="N186" i="6"/>
  <c r="N106" i="6"/>
  <c r="N114" i="6"/>
  <c r="N147" i="6"/>
  <c r="N169" i="6"/>
  <c r="N82" i="6"/>
  <c r="N130" i="6"/>
  <c r="N151" i="6"/>
  <c r="N194" i="6"/>
  <c r="N196" i="6"/>
  <c r="N208" i="6"/>
  <c r="N238" i="6"/>
  <c r="N246" i="6"/>
  <c r="N254" i="6"/>
  <c r="N258" i="6"/>
  <c r="N155" i="6"/>
  <c r="N31" i="6"/>
  <c r="N35" i="6"/>
  <c r="N39" i="6"/>
  <c r="N43" i="6"/>
  <c r="N47" i="6"/>
  <c r="N51" i="6"/>
  <c r="N55" i="6"/>
  <c r="N59" i="6"/>
  <c r="N63" i="6"/>
  <c r="N67" i="6"/>
  <c r="N71" i="6"/>
  <c r="N75" i="6"/>
  <c r="N79" i="6"/>
  <c r="N86" i="6"/>
  <c r="N94" i="6"/>
  <c r="N122" i="6"/>
  <c r="N149" i="6"/>
  <c r="N161" i="6"/>
  <c r="N163" i="6"/>
  <c r="N236" i="6"/>
  <c r="N244" i="6"/>
  <c r="N252" i="6"/>
  <c r="C260" i="6"/>
  <c r="N12" i="6"/>
  <c r="H259" i="6"/>
  <c r="I259" i="6" s="1"/>
  <c r="I8" i="6"/>
  <c r="N10" i="6"/>
  <c r="N14" i="6"/>
  <c r="N16" i="6"/>
  <c r="N19" i="6"/>
  <c r="N9" i="6"/>
  <c r="N13" i="6"/>
  <c r="N17" i="6"/>
  <c r="N18" i="6"/>
  <c r="N20" i="6"/>
  <c r="N22" i="6"/>
  <c r="N24" i="6"/>
  <c r="N26" i="6"/>
  <c r="N28" i="6"/>
  <c r="N30" i="6"/>
  <c r="N32" i="6"/>
  <c r="N34" i="6"/>
  <c r="N36" i="6"/>
  <c r="N38" i="6"/>
  <c r="N40" i="6"/>
  <c r="N42" i="6"/>
  <c r="N44" i="6"/>
  <c r="N46" i="6"/>
  <c r="N48" i="6"/>
  <c r="N50" i="6"/>
  <c r="N52" i="6"/>
  <c r="N54" i="6"/>
  <c r="N56" i="6"/>
  <c r="N58" i="6"/>
  <c r="N60" i="6"/>
  <c r="N62" i="6"/>
  <c r="N64" i="6"/>
  <c r="N66" i="6"/>
  <c r="N68" i="6"/>
  <c r="N70" i="6"/>
  <c r="N72" i="6"/>
  <c r="N74" i="6"/>
  <c r="N76" i="6"/>
  <c r="N78" i="6"/>
  <c r="N80" i="6"/>
  <c r="N89" i="6"/>
  <c r="N100" i="6"/>
  <c r="N108" i="6"/>
  <c r="N112" i="6"/>
  <c r="N129" i="6"/>
  <c r="N81" i="6"/>
  <c r="N84" i="6"/>
  <c r="N85" i="6"/>
  <c r="N92" i="6"/>
  <c r="N93" i="6"/>
  <c r="N99" i="6"/>
  <c r="N101" i="6"/>
  <c r="N107" i="6"/>
  <c r="N109" i="6"/>
  <c r="N121" i="6"/>
  <c r="N133" i="6"/>
  <c r="N21" i="6"/>
  <c r="N23" i="6"/>
  <c r="N25" i="6"/>
  <c r="N27" i="6"/>
  <c r="N29" i="6"/>
  <c r="N83" i="6"/>
  <c r="N87" i="6"/>
  <c r="N91" i="6"/>
  <c r="N95" i="6"/>
  <c r="N111" i="6"/>
  <c r="N113" i="6"/>
  <c r="N125" i="6"/>
  <c r="N103" i="6"/>
  <c r="N117" i="6"/>
  <c r="N119" i="6"/>
  <c r="N120" i="6"/>
  <c r="N127" i="6"/>
  <c r="N128" i="6"/>
  <c r="N135" i="6"/>
  <c r="N136" i="6"/>
  <c r="N140" i="6"/>
  <c r="N144" i="6"/>
  <c r="N160" i="6"/>
  <c r="N168" i="6"/>
  <c r="N185" i="6"/>
  <c r="N137" i="6"/>
  <c r="N139" i="6"/>
  <c r="N143" i="6"/>
  <c r="N146" i="6"/>
  <c r="N148" i="6"/>
  <c r="N150" i="6"/>
  <c r="N152" i="6"/>
  <c r="N154" i="6"/>
  <c r="N157" i="6"/>
  <c r="N162" i="6"/>
  <c r="N165" i="6"/>
  <c r="N170" i="6"/>
  <c r="N173" i="6"/>
  <c r="N178" i="6"/>
  <c r="N181" i="6"/>
  <c r="N193" i="6"/>
  <c r="N115" i="6"/>
  <c r="N123" i="6"/>
  <c r="N131" i="6"/>
  <c r="N142" i="6"/>
  <c r="N156" i="6"/>
  <c r="N159" i="6"/>
  <c r="N164" i="6"/>
  <c r="N167" i="6"/>
  <c r="N141" i="6"/>
  <c r="N158" i="6"/>
  <c r="N166" i="6"/>
  <c r="N174" i="6"/>
  <c r="N177" i="6"/>
  <c r="N220" i="6"/>
  <c r="N231" i="6"/>
  <c r="N175" i="6"/>
  <c r="N183" i="6"/>
  <c r="N184" i="6"/>
  <c r="N191" i="6"/>
  <c r="N192" i="6"/>
  <c r="N195" i="6"/>
  <c r="N199" i="6"/>
  <c r="N203" i="6"/>
  <c r="N219" i="6"/>
  <c r="N224" i="6"/>
  <c r="N204" i="6"/>
  <c r="N215" i="6"/>
  <c r="N223" i="6"/>
  <c r="N228" i="6"/>
  <c r="N187" i="6"/>
  <c r="N197" i="6"/>
  <c r="N201" i="6"/>
  <c r="N211" i="6"/>
  <c r="N227" i="6"/>
  <c r="N232" i="6"/>
  <c r="N209" i="6"/>
  <c r="N213" i="6"/>
  <c r="N217" i="6"/>
  <c r="N221" i="6"/>
  <c r="N225" i="6"/>
  <c r="N229" i="6"/>
  <c r="N205" i="6"/>
  <c r="N207" i="6"/>
  <c r="M92" i="6" l="1"/>
  <c r="O92" i="6" s="1"/>
  <c r="M204" i="6"/>
  <c r="O204" i="6" s="1"/>
  <c r="K259" i="6"/>
  <c r="K227" i="6"/>
  <c r="M227" i="6" s="1"/>
  <c r="O227" i="6" s="1"/>
  <c r="P227" i="6" s="1"/>
  <c r="K163" i="6"/>
  <c r="M163" i="6" s="1"/>
  <c r="O163" i="6" s="1"/>
  <c r="P163" i="6" s="1"/>
  <c r="K236" i="6"/>
  <c r="M236" i="6" s="1"/>
  <c r="O236" i="6" s="1"/>
  <c r="P236" i="6" s="1"/>
  <c r="K172" i="6"/>
  <c r="M172" i="6" s="1"/>
  <c r="O172" i="6" s="1"/>
  <c r="P172" i="6" s="1"/>
  <c r="K108" i="6"/>
  <c r="M108" i="6" s="1"/>
  <c r="O108" i="6" s="1"/>
  <c r="P108" i="6" s="1"/>
  <c r="K219" i="6"/>
  <c r="M219" i="6" s="1"/>
  <c r="O219" i="6" s="1"/>
  <c r="P219" i="6" s="1"/>
  <c r="K235" i="6"/>
  <c r="M235" i="6" s="1"/>
  <c r="O235" i="6" s="1"/>
  <c r="P235" i="6" s="1"/>
  <c r="K152" i="6"/>
  <c r="M152" i="6" s="1"/>
  <c r="O152" i="6" s="1"/>
  <c r="P152" i="6" s="1"/>
  <c r="K168" i="6"/>
  <c r="M168" i="6" s="1"/>
  <c r="O168" i="6" s="1"/>
  <c r="P168" i="6" s="1"/>
  <c r="K252" i="6"/>
  <c r="M252" i="6" s="1"/>
  <c r="O252" i="6" s="1"/>
  <c r="P252" i="6" s="1"/>
  <c r="K188" i="6"/>
  <c r="M188" i="6" s="1"/>
  <c r="O188" i="6" s="1"/>
  <c r="P188" i="6" s="1"/>
  <c r="K124" i="6"/>
  <c r="M124" i="6" s="1"/>
  <c r="O124" i="6" s="1"/>
  <c r="P124" i="6" s="1"/>
  <c r="K184" i="6"/>
  <c r="M184" i="6" s="1"/>
  <c r="O184" i="6" s="1"/>
  <c r="P184" i="6" s="1"/>
  <c r="K99" i="6"/>
  <c r="M99" i="6" s="1"/>
  <c r="O99" i="6" s="1"/>
  <c r="P99" i="6" s="1"/>
  <c r="K140" i="6"/>
  <c r="M140" i="6" s="1"/>
  <c r="O140" i="6" s="1"/>
  <c r="P140" i="6" s="1"/>
  <c r="K206" i="6"/>
  <c r="M206" i="6" s="1"/>
  <c r="O206" i="6" s="1"/>
  <c r="P206" i="6" s="1"/>
  <c r="K142" i="6"/>
  <c r="M142" i="6" s="1"/>
  <c r="O142" i="6" s="1"/>
  <c r="P142" i="6" s="1"/>
  <c r="K249" i="6"/>
  <c r="M249" i="6" s="1"/>
  <c r="O249" i="6" s="1"/>
  <c r="P249" i="6" s="1"/>
  <c r="K216" i="6"/>
  <c r="M216" i="6" s="1"/>
  <c r="O216" i="6" s="1"/>
  <c r="P216" i="6" s="1"/>
  <c r="K88" i="6"/>
  <c r="M88" i="6" s="1"/>
  <c r="O88" i="6" s="1"/>
  <c r="P88" i="6" s="1"/>
  <c r="K248" i="6"/>
  <c r="M248" i="6" s="1"/>
  <c r="O248" i="6" s="1"/>
  <c r="P248" i="6" s="1"/>
  <c r="K232" i="6"/>
  <c r="M232" i="6" s="1"/>
  <c r="O232" i="6" s="1"/>
  <c r="P232" i="6" s="1"/>
  <c r="K104" i="6"/>
  <c r="M104" i="6" s="1"/>
  <c r="O104" i="6" s="1"/>
  <c r="P104" i="6" s="1"/>
  <c r="K220" i="6"/>
  <c r="M220" i="6" s="1"/>
  <c r="O220" i="6" s="1"/>
  <c r="P220" i="6" s="1"/>
  <c r="K156" i="6"/>
  <c r="M156" i="6" s="1"/>
  <c r="O156" i="6" s="1"/>
  <c r="P156" i="6" s="1"/>
  <c r="K60" i="6"/>
  <c r="M60" i="6" s="1"/>
  <c r="O60" i="6" s="1"/>
  <c r="P60" i="6" s="1"/>
  <c r="L15" i="6"/>
  <c r="L18" i="6"/>
  <c r="K25" i="6"/>
  <c r="L25" i="6" s="1"/>
  <c r="L42" i="6"/>
  <c r="K42" i="6"/>
  <c r="K26" i="6"/>
  <c r="L26" i="6" s="1"/>
  <c r="K39" i="6"/>
  <c r="K44" i="6"/>
  <c r="M44" i="6" s="1"/>
  <c r="O44" i="6" s="1"/>
  <c r="P44" i="6" s="1"/>
  <c r="L41" i="6"/>
  <c r="K41" i="6"/>
  <c r="K20" i="6"/>
  <c r="L20" i="6" s="1"/>
  <c r="M20" i="6" s="1"/>
  <c r="K56" i="6"/>
  <c r="M56" i="6" s="1"/>
  <c r="O56" i="6" s="1"/>
  <c r="P56" i="6" s="1"/>
  <c r="K72" i="6"/>
  <c r="M72" i="6" s="1"/>
  <c r="O72" i="6" s="1"/>
  <c r="P72" i="6" s="1"/>
  <c r="K76" i="6"/>
  <c r="M76" i="6" s="1"/>
  <c r="O76" i="6" s="1"/>
  <c r="P76" i="6" s="1"/>
  <c r="K78" i="6"/>
  <c r="M78" i="6" s="1"/>
  <c r="O78" i="6" s="1"/>
  <c r="P78" i="6" s="1"/>
  <c r="L12" i="6"/>
  <c r="M120" i="6"/>
  <c r="O120" i="6" s="1"/>
  <c r="P120" i="6" s="1"/>
  <c r="M179" i="6"/>
  <c r="O179" i="6" s="1"/>
  <c r="P179" i="6" s="1"/>
  <c r="M136" i="6"/>
  <c r="O136" i="6" s="1"/>
  <c r="P136" i="6" s="1"/>
  <c r="M51" i="6"/>
  <c r="O51" i="6" s="1"/>
  <c r="P51" i="6" s="1"/>
  <c r="M200" i="6"/>
  <c r="O200" i="6" s="1"/>
  <c r="P200" i="6" s="1"/>
  <c r="M247" i="6"/>
  <c r="O247" i="6" s="1"/>
  <c r="P247" i="6" s="1"/>
  <c r="M225" i="6"/>
  <c r="O225" i="6" s="1"/>
  <c r="P225" i="6" s="1"/>
  <c r="M201" i="6"/>
  <c r="O201" i="6" s="1"/>
  <c r="P201" i="6" s="1"/>
  <c r="M59" i="6"/>
  <c r="O59" i="6" s="1"/>
  <c r="P59" i="6" s="1"/>
  <c r="M185" i="6"/>
  <c r="O185" i="6" s="1"/>
  <c r="P185" i="6" s="1"/>
  <c r="M121" i="6"/>
  <c r="O121" i="6" s="1"/>
  <c r="P121" i="6" s="1"/>
  <c r="M57" i="6"/>
  <c r="O57" i="6" s="1"/>
  <c r="P57" i="6" s="1"/>
  <c r="M196" i="6"/>
  <c r="O196" i="6" s="1"/>
  <c r="P196" i="6" s="1"/>
  <c r="M239" i="6"/>
  <c r="O239" i="6" s="1"/>
  <c r="P239" i="6" s="1"/>
  <c r="M157" i="6"/>
  <c r="O157" i="6" s="1"/>
  <c r="P157" i="6" s="1"/>
  <c r="M141" i="6"/>
  <c r="O141" i="6" s="1"/>
  <c r="P141" i="6" s="1"/>
  <c r="M93" i="6"/>
  <c r="O93" i="6" s="1"/>
  <c r="M173" i="6"/>
  <c r="O173" i="6" s="1"/>
  <c r="P173" i="6" s="1"/>
  <c r="M48" i="6"/>
  <c r="O48" i="6" s="1"/>
  <c r="P48" i="6" s="1"/>
  <c r="M176" i="6"/>
  <c r="O176" i="6" s="1"/>
  <c r="P176" i="6" s="1"/>
  <c r="M240" i="6"/>
  <c r="O240" i="6" s="1"/>
  <c r="P240" i="6" s="1"/>
  <c r="M160" i="6"/>
  <c r="O160" i="6" s="1"/>
  <c r="P160" i="6" s="1"/>
  <c r="M112" i="6"/>
  <c r="O112" i="6" s="1"/>
  <c r="P112" i="6" s="1"/>
  <c r="M144" i="6"/>
  <c r="O144" i="6" s="1"/>
  <c r="P144" i="6" s="1"/>
  <c r="M101" i="6"/>
  <c r="M128" i="6"/>
  <c r="O128" i="6" s="1"/>
  <c r="P128" i="6" s="1"/>
  <c r="M211" i="6"/>
  <c r="O211" i="6" s="1"/>
  <c r="P211" i="6" s="1"/>
  <c r="M257" i="6"/>
  <c r="O257" i="6" s="1"/>
  <c r="P257" i="6" s="1"/>
  <c r="M65" i="6"/>
  <c r="M208" i="6"/>
  <c r="O208" i="6" s="1"/>
  <c r="P208" i="6" s="1"/>
  <c r="M80" i="6"/>
  <c r="O80" i="6" s="1"/>
  <c r="P80" i="6" s="1"/>
  <c r="M97" i="6"/>
  <c r="O97" i="6" s="1"/>
  <c r="P97" i="6" s="1"/>
  <c r="M109" i="6"/>
  <c r="M233" i="6"/>
  <c r="M192" i="6"/>
  <c r="O192" i="6" s="1"/>
  <c r="P192" i="6" s="1"/>
  <c r="M64" i="6"/>
  <c r="O64" i="6" s="1"/>
  <c r="P64" i="6" s="1"/>
  <c r="M147" i="6"/>
  <c r="M119" i="6"/>
  <c r="O119" i="6" s="1"/>
  <c r="P119" i="6" s="1"/>
  <c r="M126" i="6"/>
  <c r="O126" i="6" s="1"/>
  <c r="P126" i="6" s="1"/>
  <c r="M69" i="6"/>
  <c r="O69" i="6" s="1"/>
  <c r="P69" i="6" s="1"/>
  <c r="M256" i="6"/>
  <c r="M224" i="6"/>
  <c r="O224" i="6" s="1"/>
  <c r="P224" i="6" s="1"/>
  <c r="M96" i="6"/>
  <c r="O96" i="6" s="1"/>
  <c r="P96" i="6" s="1"/>
  <c r="M75" i="6"/>
  <c r="O75" i="6" s="1"/>
  <c r="P75" i="6" s="1"/>
  <c r="M165" i="6"/>
  <c r="M155" i="6"/>
  <c r="M103" i="6"/>
  <c r="O103" i="6" s="1"/>
  <c r="P103" i="6" s="1"/>
  <c r="M209" i="6"/>
  <c r="O209" i="6" s="1"/>
  <c r="P209" i="6" s="1"/>
  <c r="M189" i="6"/>
  <c r="M183" i="6"/>
  <c r="O183" i="6" s="1"/>
  <c r="P183" i="6" s="1"/>
  <c r="M161" i="6"/>
  <c r="O161" i="6" s="1"/>
  <c r="P161" i="6" s="1"/>
  <c r="M238" i="6"/>
  <c r="O238" i="6" s="1"/>
  <c r="P238" i="6" s="1"/>
  <c r="M174" i="6"/>
  <c r="M110" i="6"/>
  <c r="M46" i="6"/>
  <c r="O46" i="6" s="1"/>
  <c r="P46" i="6" s="1"/>
  <c r="M133" i="6"/>
  <c r="O133" i="6" s="1"/>
  <c r="P133" i="6" s="1"/>
  <c r="M213" i="6"/>
  <c r="M47" i="6"/>
  <c r="M241" i="6"/>
  <c r="M134" i="6"/>
  <c r="M218" i="6"/>
  <c r="M251" i="6"/>
  <c r="M131" i="6"/>
  <c r="M255" i="6"/>
  <c r="O255" i="6" s="1"/>
  <c r="P255" i="6" s="1"/>
  <c r="M181" i="6"/>
  <c r="M175" i="6"/>
  <c r="M244" i="6"/>
  <c r="O244" i="6" s="1"/>
  <c r="P244" i="6" s="1"/>
  <c r="M171" i="6"/>
  <c r="M85" i="6"/>
  <c r="M61" i="6"/>
  <c r="M68" i="6"/>
  <c r="M203" i="6"/>
  <c r="O203" i="6" s="1"/>
  <c r="P203" i="6" s="1"/>
  <c r="M231" i="6"/>
  <c r="M199" i="6"/>
  <c r="M113" i="6"/>
  <c r="O113" i="6" s="1"/>
  <c r="P113" i="6" s="1"/>
  <c r="M228" i="6"/>
  <c r="O228" i="6" s="1"/>
  <c r="P228" i="6" s="1"/>
  <c r="M207" i="6"/>
  <c r="M164" i="6"/>
  <c r="M143" i="6"/>
  <c r="O143" i="6" s="1"/>
  <c r="P143" i="6" s="1"/>
  <c r="M100" i="6"/>
  <c r="O100" i="6" s="1"/>
  <c r="P100" i="6" s="1"/>
  <c r="M79" i="6"/>
  <c r="M205" i="6"/>
  <c r="M135" i="6"/>
  <c r="O135" i="6" s="1"/>
  <c r="P135" i="6" s="1"/>
  <c r="M223" i="6"/>
  <c r="M180" i="6"/>
  <c r="M116" i="6"/>
  <c r="M52" i="6"/>
  <c r="O52" i="6" s="1"/>
  <c r="P52" i="6" s="1"/>
  <c r="M246" i="6"/>
  <c r="O246" i="6" s="1"/>
  <c r="P246" i="6" s="1"/>
  <c r="M70" i="6"/>
  <c r="M254" i="6"/>
  <c r="M169" i="6"/>
  <c r="M195" i="6"/>
  <c r="O195" i="6" s="1"/>
  <c r="P195" i="6" s="1"/>
  <c r="M67" i="6"/>
  <c r="M177" i="6"/>
  <c r="M253" i="6"/>
  <c r="M221" i="6"/>
  <c r="M217" i="6"/>
  <c r="M111" i="6"/>
  <c r="M215" i="6"/>
  <c r="O215" i="6" s="1"/>
  <c r="P215" i="6" s="1"/>
  <c r="M193" i="6"/>
  <c r="M151" i="6"/>
  <c r="O151" i="6" s="1"/>
  <c r="P151" i="6" s="1"/>
  <c r="M87" i="6"/>
  <c r="O87" i="6" s="1"/>
  <c r="P87" i="6" s="1"/>
  <c r="M258" i="6"/>
  <c r="O258" i="6" s="1"/>
  <c r="P258" i="6" s="1"/>
  <c r="M242" i="6"/>
  <c r="O242" i="6" s="1"/>
  <c r="P242" i="6" s="1"/>
  <c r="M226" i="6"/>
  <c r="M178" i="6"/>
  <c r="M146" i="6"/>
  <c r="O146" i="6" s="1"/>
  <c r="P146" i="6" s="1"/>
  <c r="M130" i="6"/>
  <c r="M98" i="6"/>
  <c r="M66" i="6"/>
  <c r="M50" i="6"/>
  <c r="O50" i="6" s="1"/>
  <c r="P50" i="6" s="1"/>
  <c r="M250" i="6"/>
  <c r="O250" i="6" s="1"/>
  <c r="P250" i="6" s="1"/>
  <c r="M91" i="6"/>
  <c r="M149" i="6"/>
  <c r="M107" i="6"/>
  <c r="O107" i="6" s="1"/>
  <c r="P107" i="6" s="1"/>
  <c r="M167" i="6"/>
  <c r="O167" i="6" s="1"/>
  <c r="P167" i="6" s="1"/>
  <c r="M153" i="6"/>
  <c r="M89" i="6"/>
  <c r="M127" i="6"/>
  <c r="O127" i="6" s="1"/>
  <c r="P127" i="6" s="1"/>
  <c r="M31" i="6"/>
  <c r="L14" i="6"/>
  <c r="M14" i="6" s="1"/>
  <c r="L36" i="6"/>
  <c r="M36" i="6" s="1"/>
  <c r="L23" i="6"/>
  <c r="M23" i="6" s="1"/>
  <c r="L8" i="6"/>
  <c r="L35" i="6"/>
  <c r="M35" i="6" s="1"/>
  <c r="M259" i="6"/>
  <c r="O259" i="6" s="1"/>
  <c r="L21" i="6"/>
  <c r="M21" i="6" s="1"/>
  <c r="L30" i="6"/>
  <c r="M30" i="6" s="1"/>
  <c r="L22" i="6"/>
  <c r="M22" i="6" s="1"/>
  <c r="L32" i="6"/>
  <c r="M32" i="6" s="1"/>
  <c r="L16" i="6"/>
  <c r="M16" i="6" s="1"/>
  <c r="L27" i="6"/>
  <c r="M27" i="6" s="1"/>
  <c r="L34" i="6"/>
  <c r="M34" i="6" s="1"/>
  <c r="L29" i="6"/>
  <c r="M29" i="6" s="1"/>
  <c r="L38" i="6"/>
  <c r="M38" i="6" s="1"/>
  <c r="L17" i="6"/>
  <c r="M17" i="6" s="1"/>
  <c r="L28" i="6"/>
  <c r="M28" i="6" s="1"/>
  <c r="L37" i="6"/>
  <c r="M37" i="6" s="1"/>
  <c r="L19" i="6"/>
  <c r="M19" i="6" s="1"/>
  <c r="L33" i="6"/>
  <c r="M33" i="6" s="1"/>
  <c r="L40" i="6"/>
  <c r="M40" i="6" s="1"/>
  <c r="L24" i="6"/>
  <c r="M24" i="6" s="1"/>
  <c r="M237" i="6"/>
  <c r="M197" i="6"/>
  <c r="M145" i="6"/>
  <c r="M132" i="6"/>
  <c r="M55" i="6"/>
  <c r="M83" i="6"/>
  <c r="M129" i="6"/>
  <c r="M212" i="6"/>
  <c r="M148" i="6"/>
  <c r="M105" i="6"/>
  <c r="M84" i="6"/>
  <c r="M63" i="6"/>
  <c r="M182" i="6"/>
  <c r="M234" i="6"/>
  <c r="M202" i="6"/>
  <c r="M170" i="6"/>
  <c r="M154" i="6"/>
  <c r="M138" i="6"/>
  <c r="M122" i="6"/>
  <c r="M90" i="6"/>
  <c r="M74" i="6"/>
  <c r="M58" i="6"/>
  <c r="M229" i="6"/>
  <c r="M187" i="6"/>
  <c r="M139" i="6"/>
  <c r="M53" i="6"/>
  <c r="M230" i="6"/>
  <c r="M198" i="6"/>
  <c r="M166" i="6"/>
  <c r="M150" i="6"/>
  <c r="M118" i="6"/>
  <c r="M102" i="6"/>
  <c r="M86" i="6"/>
  <c r="M54" i="6"/>
  <c r="M190" i="6"/>
  <c r="M62" i="6"/>
  <c r="M123" i="6"/>
  <c r="M114" i="6"/>
  <c r="M82" i="6"/>
  <c r="M117" i="6"/>
  <c r="M245" i="6"/>
  <c r="M186" i="6"/>
  <c r="M106" i="6"/>
  <c r="M95" i="6"/>
  <c r="M11" i="6"/>
  <c r="M71" i="6"/>
  <c r="M49" i="6"/>
  <c r="M125" i="6"/>
  <c r="M191" i="6"/>
  <c r="M214" i="6"/>
  <c r="M43" i="6"/>
  <c r="M73" i="6"/>
  <c r="M115" i="6"/>
  <c r="M10" i="6"/>
  <c r="M210" i="6"/>
  <c r="M194" i="6"/>
  <c r="M162" i="6"/>
  <c r="M45" i="6"/>
  <c r="M159" i="6"/>
  <c r="M243" i="6"/>
  <c r="M77" i="6"/>
  <c r="M137" i="6"/>
  <c r="M81" i="6"/>
  <c r="M9" i="6"/>
  <c r="M222" i="6"/>
  <c r="M158" i="6"/>
  <c r="M94" i="6"/>
  <c r="P92" i="6"/>
  <c r="N259" i="6"/>
  <c r="N8" i="6"/>
  <c r="P93" i="6"/>
  <c r="P204" i="6"/>
  <c r="M42" i="6" l="1"/>
  <c r="M41" i="6"/>
  <c r="O41" i="6" s="1"/>
  <c r="P41" i="6" s="1"/>
  <c r="L13" i="6"/>
  <c r="M13" i="6" s="1"/>
  <c r="O13" i="6" s="1"/>
  <c r="P13" i="6" s="1"/>
  <c r="L39" i="6"/>
  <c r="M39" i="6" s="1"/>
  <c r="O39" i="6" s="1"/>
  <c r="P39" i="6" s="1"/>
  <c r="M18" i="6"/>
  <c r="O18" i="6" s="1"/>
  <c r="P18" i="6" s="1"/>
  <c r="M26" i="6"/>
  <c r="O26" i="6" s="1"/>
  <c r="P26" i="6" s="1"/>
  <c r="M25" i="6"/>
  <c r="O25" i="6" s="1"/>
  <c r="P25" i="6" s="1"/>
  <c r="M15" i="6"/>
  <c r="O15" i="6" s="1"/>
  <c r="P15" i="6" s="1"/>
  <c r="M12" i="6"/>
  <c r="O12" i="6" s="1"/>
  <c r="P12" i="6" s="1"/>
  <c r="M8" i="6"/>
  <c r="O8" i="6" s="1"/>
  <c r="P8" i="6" s="1"/>
  <c r="O45" i="6"/>
  <c r="P45" i="6" s="1"/>
  <c r="O71" i="6"/>
  <c r="P71" i="6" s="1"/>
  <c r="O123" i="6"/>
  <c r="P123" i="6" s="1"/>
  <c r="O139" i="6"/>
  <c r="P139" i="6" s="1"/>
  <c r="O234" i="6"/>
  <c r="P234" i="6" s="1"/>
  <c r="O129" i="6"/>
  <c r="P129" i="6" s="1"/>
  <c r="O34" i="6"/>
  <c r="P34" i="6" s="1"/>
  <c r="O36" i="6"/>
  <c r="P36" i="6" s="1"/>
  <c r="O91" i="6"/>
  <c r="P91" i="6" s="1"/>
  <c r="O226" i="6"/>
  <c r="P226" i="6" s="1"/>
  <c r="O217" i="6"/>
  <c r="P217" i="6" s="1"/>
  <c r="O180" i="6"/>
  <c r="P180" i="6" s="1"/>
  <c r="O134" i="6"/>
  <c r="P134" i="6" s="1"/>
  <c r="O162" i="6"/>
  <c r="P162" i="6" s="1"/>
  <c r="O11" i="6"/>
  <c r="P11" i="6" s="1"/>
  <c r="O198" i="6"/>
  <c r="P198" i="6" s="1"/>
  <c r="O154" i="6"/>
  <c r="P154" i="6" s="1"/>
  <c r="O197" i="6"/>
  <c r="P197" i="6" s="1"/>
  <c r="O94" i="6"/>
  <c r="P94" i="6" s="1"/>
  <c r="O194" i="6"/>
  <c r="P194" i="6" s="1"/>
  <c r="O125" i="6"/>
  <c r="P125" i="6" s="1"/>
  <c r="O245" i="6"/>
  <c r="P245" i="6" s="1"/>
  <c r="O190" i="6"/>
  <c r="P190" i="6" s="1"/>
  <c r="O118" i="6"/>
  <c r="P118" i="6" s="1"/>
  <c r="O229" i="6"/>
  <c r="P229" i="6" s="1"/>
  <c r="O170" i="6"/>
  <c r="P170" i="6" s="1"/>
  <c r="O148" i="6"/>
  <c r="P148" i="6" s="1"/>
  <c r="O237" i="6"/>
  <c r="P237" i="6" s="1"/>
  <c r="O38" i="6"/>
  <c r="P38" i="6" s="1"/>
  <c r="O16" i="6"/>
  <c r="P16" i="6" s="1"/>
  <c r="O21" i="6"/>
  <c r="P21" i="6" s="1"/>
  <c r="O31" i="6"/>
  <c r="P31" i="6" s="1"/>
  <c r="O158" i="6"/>
  <c r="P158" i="6" s="1"/>
  <c r="O81" i="6"/>
  <c r="P81" i="6" s="1"/>
  <c r="O159" i="6"/>
  <c r="P159" i="6" s="1"/>
  <c r="O210" i="6"/>
  <c r="P210" i="6" s="1"/>
  <c r="O43" i="6"/>
  <c r="P43" i="6" s="1"/>
  <c r="O49" i="6"/>
  <c r="P49" i="6" s="1"/>
  <c r="O106" i="6"/>
  <c r="P106" i="6" s="1"/>
  <c r="O117" i="6"/>
  <c r="P117" i="6" s="1"/>
  <c r="O114" i="6"/>
  <c r="P114" i="6" s="1"/>
  <c r="O54" i="6"/>
  <c r="P54" i="6" s="1"/>
  <c r="O150" i="6"/>
  <c r="P150" i="6" s="1"/>
  <c r="O53" i="6"/>
  <c r="P53" i="6" s="1"/>
  <c r="O122" i="6"/>
  <c r="P122" i="6" s="1"/>
  <c r="O202" i="6"/>
  <c r="P202" i="6" s="1"/>
  <c r="O63" i="6"/>
  <c r="P63" i="6" s="1"/>
  <c r="O212" i="6"/>
  <c r="P212" i="6" s="1"/>
  <c r="O132" i="6"/>
  <c r="P132" i="6" s="1"/>
  <c r="O24" i="6"/>
  <c r="P24" i="6" s="1"/>
  <c r="O37" i="6"/>
  <c r="P37" i="6" s="1"/>
  <c r="O29" i="6"/>
  <c r="P29" i="6" s="1"/>
  <c r="O32" i="6"/>
  <c r="P32" i="6" s="1"/>
  <c r="O23" i="6"/>
  <c r="P23" i="6" s="1"/>
  <c r="O42" i="6"/>
  <c r="P42" i="6" s="1"/>
  <c r="O89" i="6"/>
  <c r="P89" i="6" s="1"/>
  <c r="O149" i="6"/>
  <c r="P149" i="6" s="1"/>
  <c r="O66" i="6"/>
  <c r="P66" i="6" s="1"/>
  <c r="O178" i="6"/>
  <c r="P178" i="6" s="1"/>
  <c r="O111" i="6"/>
  <c r="P111" i="6" s="1"/>
  <c r="O177" i="6"/>
  <c r="P177" i="6" s="1"/>
  <c r="O254" i="6"/>
  <c r="P254" i="6" s="1"/>
  <c r="O116" i="6"/>
  <c r="P116" i="6" s="1"/>
  <c r="O205" i="6"/>
  <c r="P205" i="6" s="1"/>
  <c r="O79" i="6"/>
  <c r="P79" i="6" s="1"/>
  <c r="O207" i="6"/>
  <c r="P207" i="6" s="1"/>
  <c r="O231" i="6"/>
  <c r="P231" i="6" s="1"/>
  <c r="O85" i="6"/>
  <c r="P85" i="6" s="1"/>
  <c r="O181" i="6"/>
  <c r="P181" i="6" s="1"/>
  <c r="O218" i="6"/>
  <c r="P218" i="6" s="1"/>
  <c r="O213" i="6"/>
  <c r="P213" i="6" s="1"/>
  <c r="O174" i="6"/>
  <c r="P174" i="6" s="1"/>
  <c r="O189" i="6"/>
  <c r="P189" i="6" s="1"/>
  <c r="O165" i="6"/>
  <c r="P165" i="6" s="1"/>
  <c r="O256" i="6"/>
  <c r="P256" i="6" s="1"/>
  <c r="O147" i="6"/>
  <c r="P147" i="6" s="1"/>
  <c r="O109" i="6"/>
  <c r="P109" i="6" s="1"/>
  <c r="O65" i="6"/>
  <c r="P65" i="6" s="1"/>
  <c r="O101" i="6"/>
  <c r="P101" i="6" s="1"/>
  <c r="O222" i="6"/>
  <c r="P222" i="6" s="1"/>
  <c r="O10" i="6"/>
  <c r="P10" i="6" s="1"/>
  <c r="O186" i="6"/>
  <c r="P186" i="6" s="1"/>
  <c r="O86" i="6"/>
  <c r="P86" i="6" s="1"/>
  <c r="O58" i="6"/>
  <c r="P58" i="6" s="1"/>
  <c r="O84" i="6"/>
  <c r="P84" i="6" s="1"/>
  <c r="O145" i="6"/>
  <c r="P145" i="6" s="1"/>
  <c r="O28" i="6"/>
  <c r="P28" i="6" s="1"/>
  <c r="O22" i="6"/>
  <c r="P22" i="6" s="1"/>
  <c r="O70" i="6"/>
  <c r="P70" i="6" s="1"/>
  <c r="O171" i="6"/>
  <c r="P171" i="6" s="1"/>
  <c r="O9" i="6"/>
  <c r="P9" i="6" s="1"/>
  <c r="O115" i="6"/>
  <c r="P115" i="6" s="1"/>
  <c r="O62" i="6"/>
  <c r="P62" i="6" s="1"/>
  <c r="O187" i="6"/>
  <c r="P187" i="6" s="1"/>
  <c r="O182" i="6"/>
  <c r="P182" i="6" s="1"/>
  <c r="O105" i="6"/>
  <c r="P105" i="6" s="1"/>
  <c r="O33" i="6"/>
  <c r="P33" i="6" s="1"/>
  <c r="O17" i="6"/>
  <c r="P17" i="6" s="1"/>
  <c r="O27" i="6"/>
  <c r="P27" i="6" s="1"/>
  <c r="O30" i="6"/>
  <c r="P30" i="6" s="1"/>
  <c r="O35" i="6"/>
  <c r="P35" i="6" s="1"/>
  <c r="O14" i="6"/>
  <c r="P14" i="6" s="1"/>
  <c r="O130" i="6"/>
  <c r="P130" i="6" s="1"/>
  <c r="O193" i="6"/>
  <c r="P193" i="6" s="1"/>
  <c r="O221" i="6"/>
  <c r="P221" i="6" s="1"/>
  <c r="O223" i="6"/>
  <c r="P223" i="6" s="1"/>
  <c r="O68" i="6"/>
  <c r="P68" i="6" s="1"/>
  <c r="O131" i="6"/>
  <c r="P131" i="6" s="1"/>
  <c r="O241" i="6"/>
  <c r="P241" i="6" s="1"/>
  <c r="O137" i="6"/>
  <c r="P137" i="6" s="1"/>
  <c r="O214" i="6"/>
  <c r="P214" i="6" s="1"/>
  <c r="O20" i="6"/>
  <c r="P20" i="6" s="1"/>
  <c r="O166" i="6"/>
  <c r="P166" i="6" s="1"/>
  <c r="O138" i="6"/>
  <c r="P138" i="6" s="1"/>
  <c r="O40" i="6"/>
  <c r="P40" i="6" s="1"/>
  <c r="O153" i="6"/>
  <c r="P153" i="6" s="1"/>
  <c r="O98" i="6"/>
  <c r="P98" i="6" s="1"/>
  <c r="O67" i="6"/>
  <c r="P67" i="6" s="1"/>
  <c r="O77" i="6"/>
  <c r="P77" i="6" s="1"/>
  <c r="O191" i="6"/>
  <c r="P191" i="6" s="1"/>
  <c r="O102" i="6"/>
  <c r="P102" i="6" s="1"/>
  <c r="O74" i="6"/>
  <c r="P74" i="6" s="1"/>
  <c r="O83" i="6"/>
  <c r="P83" i="6" s="1"/>
  <c r="O243" i="6"/>
  <c r="P243" i="6" s="1"/>
  <c r="O73" i="6"/>
  <c r="P73" i="6" s="1"/>
  <c r="O95" i="6"/>
  <c r="P95" i="6" s="1"/>
  <c r="O82" i="6"/>
  <c r="P82" i="6" s="1"/>
  <c r="O230" i="6"/>
  <c r="P230" i="6" s="1"/>
  <c r="O90" i="6"/>
  <c r="P90" i="6" s="1"/>
  <c r="O55" i="6"/>
  <c r="P55" i="6" s="1"/>
  <c r="O19" i="6"/>
  <c r="P19" i="6" s="1"/>
  <c r="O253" i="6"/>
  <c r="P253" i="6" s="1"/>
  <c r="O169" i="6"/>
  <c r="P169" i="6" s="1"/>
  <c r="O164" i="6"/>
  <c r="P164" i="6" s="1"/>
  <c r="O199" i="6"/>
  <c r="P199" i="6" s="1"/>
  <c r="O61" i="6"/>
  <c r="P61" i="6" s="1"/>
  <c r="O175" i="6"/>
  <c r="P175" i="6" s="1"/>
  <c r="O251" i="6"/>
  <c r="P251" i="6" s="1"/>
  <c r="O47" i="6"/>
  <c r="P47" i="6" s="1"/>
  <c r="O110" i="6"/>
  <c r="P110" i="6" s="1"/>
  <c r="O155" i="6"/>
  <c r="P155" i="6" s="1"/>
  <c r="O233" i="6"/>
  <c r="P233" i="6" s="1"/>
  <c r="N260" i="6"/>
  <c r="N3" i="6" s="1"/>
  <c r="N3" i="1" s="1"/>
  <c r="P259" i="6"/>
  <c r="AC38" i="2"/>
  <c r="AB38" i="2"/>
  <c r="AC37" i="2"/>
  <c r="AA37" i="2"/>
  <c r="AB36" i="2"/>
  <c r="AA36" i="2"/>
  <c r="AC32" i="2"/>
  <c r="AB32" i="2"/>
  <c r="AC31" i="2"/>
  <c r="AA31" i="2"/>
  <c r="AB30" i="2"/>
  <c r="AA30" i="2"/>
  <c r="O260" i="6" l="1"/>
  <c r="O3" i="6" s="1"/>
  <c r="O3" i="1" s="1"/>
  <c r="P260" i="6"/>
  <c r="P3" i="6" s="1"/>
  <c r="P3" i="1" s="1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18" i="2"/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O84" i="1" s="1"/>
  <c r="C85" i="1"/>
  <c r="O85" i="1" s="1"/>
  <c r="C86" i="1"/>
  <c r="O86" i="1" s="1"/>
  <c r="C87" i="1"/>
  <c r="O87" i="1" s="1"/>
  <c r="C88" i="1"/>
  <c r="O88" i="1" s="1"/>
  <c r="C89" i="1"/>
  <c r="O89" i="1" s="1"/>
  <c r="C90" i="1"/>
  <c r="O90" i="1" s="1"/>
  <c r="C91" i="1"/>
  <c r="O91" i="1" s="1"/>
  <c r="C92" i="1"/>
  <c r="O92" i="1" s="1"/>
  <c r="C93" i="1"/>
  <c r="O93" i="1" s="1"/>
  <c r="C94" i="1"/>
  <c r="O94" i="1" s="1"/>
  <c r="C95" i="1"/>
  <c r="O95" i="1" s="1"/>
  <c r="C96" i="1"/>
  <c r="O96" i="1" s="1"/>
  <c r="C97" i="1"/>
  <c r="O97" i="1" s="1"/>
  <c r="C98" i="1"/>
  <c r="O98" i="1" s="1"/>
  <c r="C99" i="1"/>
  <c r="O99" i="1" s="1"/>
  <c r="C100" i="1"/>
  <c r="O100" i="1" s="1"/>
  <c r="C101" i="1"/>
  <c r="O101" i="1" s="1"/>
  <c r="C102" i="1"/>
  <c r="O102" i="1" s="1"/>
  <c r="C103" i="1"/>
  <c r="O103" i="1" s="1"/>
  <c r="C104" i="1"/>
  <c r="O104" i="1" s="1"/>
  <c r="C105" i="1"/>
  <c r="O105" i="1" s="1"/>
  <c r="C106" i="1"/>
  <c r="O106" i="1" s="1"/>
  <c r="C107" i="1"/>
  <c r="O107" i="1" s="1"/>
  <c r="C108" i="1"/>
  <c r="O108" i="1" s="1"/>
  <c r="C109" i="1"/>
  <c r="O109" i="1" s="1"/>
  <c r="C110" i="1"/>
  <c r="O110" i="1" s="1"/>
  <c r="C111" i="1"/>
  <c r="O111" i="1" s="1"/>
  <c r="C112" i="1"/>
  <c r="O112" i="1" s="1"/>
  <c r="C113" i="1"/>
  <c r="O113" i="1" s="1"/>
  <c r="C114" i="1"/>
  <c r="O114" i="1" s="1"/>
  <c r="C115" i="1"/>
  <c r="O115" i="1" s="1"/>
  <c r="C116" i="1"/>
  <c r="O116" i="1" s="1"/>
  <c r="C117" i="1"/>
  <c r="O117" i="1" s="1"/>
  <c r="C118" i="1"/>
  <c r="O118" i="1" s="1"/>
  <c r="C119" i="1"/>
  <c r="O119" i="1" s="1"/>
  <c r="C120" i="1"/>
  <c r="O120" i="1" s="1"/>
  <c r="C121" i="1"/>
  <c r="O121" i="1" s="1"/>
  <c r="C122" i="1"/>
  <c r="O122" i="1" s="1"/>
  <c r="C123" i="1"/>
  <c r="O123" i="1" s="1"/>
  <c r="C124" i="1"/>
  <c r="O124" i="1" s="1"/>
  <c r="C125" i="1"/>
  <c r="O125" i="1" s="1"/>
  <c r="C126" i="1"/>
  <c r="O126" i="1" s="1"/>
  <c r="C127" i="1"/>
  <c r="O127" i="1" s="1"/>
  <c r="C128" i="1"/>
  <c r="O128" i="1" s="1"/>
  <c r="C129" i="1"/>
  <c r="O129" i="1" s="1"/>
  <c r="C130" i="1"/>
  <c r="O130" i="1" s="1"/>
  <c r="C131" i="1"/>
  <c r="O131" i="1" s="1"/>
  <c r="C132" i="1"/>
  <c r="O132" i="1" s="1"/>
  <c r="C133" i="1"/>
  <c r="O133" i="1" s="1"/>
  <c r="C134" i="1"/>
  <c r="O134" i="1" s="1"/>
  <c r="C135" i="1"/>
  <c r="O135" i="1" s="1"/>
  <c r="C136" i="1"/>
  <c r="O136" i="1" s="1"/>
  <c r="C137" i="1"/>
  <c r="O137" i="1" s="1"/>
  <c r="C138" i="1"/>
  <c r="O138" i="1" s="1"/>
  <c r="C139" i="1"/>
  <c r="O139" i="1" s="1"/>
  <c r="C140" i="1"/>
  <c r="O140" i="1" s="1"/>
  <c r="C141" i="1"/>
  <c r="O141" i="1" s="1"/>
  <c r="C142" i="1"/>
  <c r="O142" i="1" s="1"/>
  <c r="C143" i="1"/>
  <c r="O143" i="1" s="1"/>
  <c r="C144" i="1"/>
  <c r="O144" i="1" s="1"/>
  <c r="C145" i="1"/>
  <c r="O145" i="1" s="1"/>
  <c r="C146" i="1"/>
  <c r="O146" i="1" s="1"/>
  <c r="C147" i="1"/>
  <c r="O147" i="1" s="1"/>
  <c r="C148" i="1"/>
  <c r="O148" i="1" s="1"/>
  <c r="C149" i="1"/>
  <c r="O149" i="1" s="1"/>
  <c r="C150" i="1"/>
  <c r="O150" i="1" s="1"/>
  <c r="C151" i="1"/>
  <c r="O151" i="1" s="1"/>
  <c r="C152" i="1"/>
  <c r="O152" i="1" s="1"/>
  <c r="C153" i="1"/>
  <c r="O153" i="1" s="1"/>
  <c r="C154" i="1"/>
  <c r="O154" i="1" s="1"/>
  <c r="C155" i="1"/>
  <c r="O155" i="1" s="1"/>
  <c r="C156" i="1"/>
  <c r="O156" i="1" s="1"/>
  <c r="C157" i="1"/>
  <c r="O157" i="1" s="1"/>
  <c r="C158" i="1"/>
  <c r="O158" i="1" s="1"/>
  <c r="C159" i="1"/>
  <c r="O159" i="1" s="1"/>
  <c r="C160" i="1"/>
  <c r="O160" i="1" s="1"/>
  <c r="C161" i="1"/>
  <c r="O161" i="1" s="1"/>
  <c r="C162" i="1"/>
  <c r="O162" i="1" s="1"/>
  <c r="C163" i="1"/>
  <c r="O163" i="1" s="1"/>
  <c r="C164" i="1"/>
  <c r="O164" i="1" s="1"/>
  <c r="C165" i="1"/>
  <c r="O165" i="1" s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8" i="1"/>
  <c r="O252" i="1" l="1"/>
  <c r="O240" i="1"/>
  <c r="O228" i="1"/>
  <c r="O216" i="1"/>
  <c r="O204" i="1"/>
  <c r="O192" i="1"/>
  <c r="O176" i="1"/>
  <c r="O255" i="1"/>
  <c r="O251" i="1"/>
  <c r="O247" i="1"/>
  <c r="O243" i="1"/>
  <c r="O239" i="1"/>
  <c r="O235" i="1"/>
  <c r="O231" i="1"/>
  <c r="O227" i="1"/>
  <c r="O223" i="1"/>
  <c r="O219" i="1"/>
  <c r="O215" i="1"/>
  <c r="O211" i="1"/>
  <c r="O207" i="1"/>
  <c r="O203" i="1"/>
  <c r="O199" i="1"/>
  <c r="O195" i="1"/>
  <c r="O191" i="1"/>
  <c r="O187" i="1"/>
  <c r="O183" i="1"/>
  <c r="O179" i="1"/>
  <c r="O175" i="1"/>
  <c r="O171" i="1"/>
  <c r="O167" i="1"/>
  <c r="O256" i="1"/>
  <c r="O244" i="1"/>
  <c r="O232" i="1"/>
  <c r="O220" i="1"/>
  <c r="O208" i="1"/>
  <c r="O196" i="1"/>
  <c r="O184" i="1"/>
  <c r="O172" i="1"/>
  <c r="O254" i="1"/>
  <c r="O246" i="1"/>
  <c r="O238" i="1"/>
  <c r="O234" i="1"/>
  <c r="O230" i="1"/>
  <c r="O226" i="1"/>
  <c r="O222" i="1"/>
  <c r="O218" i="1"/>
  <c r="O214" i="1"/>
  <c r="O210" i="1"/>
  <c r="O206" i="1"/>
  <c r="O202" i="1"/>
  <c r="O198" i="1"/>
  <c r="O194" i="1"/>
  <c r="O190" i="1"/>
  <c r="O186" i="1"/>
  <c r="O182" i="1"/>
  <c r="O178" i="1"/>
  <c r="O174" i="1"/>
  <c r="O170" i="1"/>
  <c r="O166" i="1"/>
  <c r="O248" i="1"/>
  <c r="O236" i="1"/>
  <c r="O224" i="1"/>
  <c r="O212" i="1"/>
  <c r="O200" i="1"/>
  <c r="O188" i="1"/>
  <c r="O180" i="1"/>
  <c r="O168" i="1"/>
  <c r="O258" i="1"/>
  <c r="O250" i="1"/>
  <c r="O242" i="1"/>
  <c r="O257" i="1"/>
  <c r="O253" i="1"/>
  <c r="O249" i="1"/>
  <c r="O245" i="1"/>
  <c r="O241" i="1"/>
  <c r="O237" i="1"/>
  <c r="O233" i="1"/>
  <c r="O229" i="1"/>
  <c r="O225" i="1"/>
  <c r="O221" i="1"/>
  <c r="O217" i="1"/>
  <c r="O213" i="1"/>
  <c r="O209" i="1"/>
  <c r="O205" i="1"/>
  <c r="O201" i="1"/>
  <c r="O197" i="1"/>
  <c r="O193" i="1"/>
  <c r="O189" i="1"/>
  <c r="O185" i="1"/>
  <c r="O181" i="1"/>
  <c r="O177" i="1"/>
  <c r="O173" i="1"/>
  <c r="O169" i="1"/>
  <c r="C260" i="1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I43" i="1" s="1"/>
  <c r="H44" i="1"/>
  <c r="I44" i="1" s="1"/>
  <c r="H45" i="1"/>
  <c r="I45" i="1" s="1"/>
  <c r="H46" i="1"/>
  <c r="I46" i="1" s="1"/>
  <c r="H47" i="1"/>
  <c r="I47" i="1" s="1"/>
  <c r="K47" i="1" s="1"/>
  <c r="H48" i="1"/>
  <c r="I48" i="1" s="1"/>
  <c r="K48" i="1" s="1"/>
  <c r="H49" i="1"/>
  <c r="I49" i="1" s="1"/>
  <c r="K49" i="1" s="1"/>
  <c r="H50" i="1"/>
  <c r="I50" i="1" s="1"/>
  <c r="K50" i="1" s="1"/>
  <c r="H51" i="1"/>
  <c r="I51" i="1" s="1"/>
  <c r="K51" i="1" s="1"/>
  <c r="H52" i="1"/>
  <c r="I52" i="1" s="1"/>
  <c r="K52" i="1" s="1"/>
  <c r="H53" i="1"/>
  <c r="I53" i="1" s="1"/>
  <c r="K53" i="1" s="1"/>
  <c r="H54" i="1"/>
  <c r="I54" i="1" s="1"/>
  <c r="K54" i="1" s="1"/>
  <c r="H55" i="1"/>
  <c r="I55" i="1" s="1"/>
  <c r="K55" i="1" s="1"/>
  <c r="H56" i="1"/>
  <c r="I56" i="1" s="1"/>
  <c r="K56" i="1" s="1"/>
  <c r="H57" i="1"/>
  <c r="I57" i="1" s="1"/>
  <c r="K57" i="1" s="1"/>
  <c r="H58" i="1"/>
  <c r="I58" i="1" s="1"/>
  <c r="K58" i="1" s="1"/>
  <c r="H59" i="1"/>
  <c r="I59" i="1" s="1"/>
  <c r="K59" i="1" s="1"/>
  <c r="H60" i="1"/>
  <c r="I60" i="1" s="1"/>
  <c r="K60" i="1" s="1"/>
  <c r="H61" i="1"/>
  <c r="I61" i="1" s="1"/>
  <c r="K61" i="1" s="1"/>
  <c r="H62" i="1"/>
  <c r="I62" i="1" s="1"/>
  <c r="K62" i="1" s="1"/>
  <c r="H63" i="1"/>
  <c r="I63" i="1" s="1"/>
  <c r="K63" i="1" s="1"/>
  <c r="H64" i="1"/>
  <c r="I64" i="1" s="1"/>
  <c r="K64" i="1" s="1"/>
  <c r="H65" i="1"/>
  <c r="I65" i="1" s="1"/>
  <c r="K65" i="1" s="1"/>
  <c r="H66" i="1"/>
  <c r="I66" i="1" s="1"/>
  <c r="K66" i="1" s="1"/>
  <c r="H67" i="1"/>
  <c r="I67" i="1" s="1"/>
  <c r="K67" i="1" s="1"/>
  <c r="H68" i="1"/>
  <c r="I68" i="1" s="1"/>
  <c r="K68" i="1" s="1"/>
  <c r="H69" i="1"/>
  <c r="I69" i="1" s="1"/>
  <c r="K69" i="1" s="1"/>
  <c r="H70" i="1"/>
  <c r="I70" i="1" s="1"/>
  <c r="K70" i="1" s="1"/>
  <c r="H71" i="1"/>
  <c r="I71" i="1" s="1"/>
  <c r="K71" i="1" s="1"/>
  <c r="H72" i="1"/>
  <c r="I72" i="1" s="1"/>
  <c r="K72" i="1" s="1"/>
  <c r="H73" i="1"/>
  <c r="I73" i="1" s="1"/>
  <c r="K73" i="1" s="1"/>
  <c r="H74" i="1"/>
  <c r="I74" i="1" s="1"/>
  <c r="K74" i="1" s="1"/>
  <c r="H75" i="1"/>
  <c r="I75" i="1" s="1"/>
  <c r="K75" i="1" s="1"/>
  <c r="H76" i="1"/>
  <c r="I76" i="1" s="1"/>
  <c r="K76" i="1" s="1"/>
  <c r="H77" i="1"/>
  <c r="I77" i="1" s="1"/>
  <c r="K77" i="1" s="1"/>
  <c r="H78" i="1"/>
  <c r="I78" i="1" s="1"/>
  <c r="K78" i="1" s="1"/>
  <c r="H79" i="1"/>
  <c r="I79" i="1" s="1"/>
  <c r="K79" i="1" s="1"/>
  <c r="H80" i="1"/>
  <c r="I80" i="1" s="1"/>
  <c r="K80" i="1" s="1"/>
  <c r="H81" i="1"/>
  <c r="I81" i="1" s="1"/>
  <c r="K81" i="1" s="1"/>
  <c r="H82" i="1"/>
  <c r="I82" i="1" s="1"/>
  <c r="K82" i="1" s="1"/>
  <c r="H83" i="1"/>
  <c r="I83" i="1" s="1"/>
  <c r="K83" i="1" s="1"/>
  <c r="H84" i="1"/>
  <c r="I84" i="1" s="1"/>
  <c r="H85" i="1"/>
  <c r="I85" i="1" s="1"/>
  <c r="H86" i="1"/>
  <c r="I86" i="1" s="1"/>
  <c r="H87" i="1"/>
  <c r="I87" i="1" s="1"/>
  <c r="H88" i="1"/>
  <c r="I88" i="1" s="1"/>
  <c r="N88" i="1" s="1"/>
  <c r="P88" i="1" s="1"/>
  <c r="H89" i="1"/>
  <c r="I89" i="1" s="1"/>
  <c r="N89" i="1" s="1"/>
  <c r="P89" i="1" s="1"/>
  <c r="H90" i="1"/>
  <c r="I90" i="1" s="1"/>
  <c r="N90" i="1" s="1"/>
  <c r="P90" i="1" s="1"/>
  <c r="H91" i="1"/>
  <c r="I91" i="1" s="1"/>
  <c r="N91" i="1" s="1"/>
  <c r="P91" i="1" s="1"/>
  <c r="H92" i="1"/>
  <c r="I92" i="1" s="1"/>
  <c r="N92" i="1" s="1"/>
  <c r="P92" i="1" s="1"/>
  <c r="H93" i="1"/>
  <c r="I93" i="1" s="1"/>
  <c r="N93" i="1" s="1"/>
  <c r="P93" i="1" s="1"/>
  <c r="H94" i="1"/>
  <c r="I94" i="1" s="1"/>
  <c r="N94" i="1" s="1"/>
  <c r="P94" i="1" s="1"/>
  <c r="H95" i="1"/>
  <c r="I95" i="1" s="1"/>
  <c r="N95" i="1" s="1"/>
  <c r="P95" i="1" s="1"/>
  <c r="H96" i="1"/>
  <c r="I96" i="1" s="1"/>
  <c r="N96" i="1" s="1"/>
  <c r="P96" i="1" s="1"/>
  <c r="H97" i="1"/>
  <c r="I97" i="1" s="1"/>
  <c r="N97" i="1" s="1"/>
  <c r="P97" i="1" s="1"/>
  <c r="H98" i="1"/>
  <c r="I98" i="1" s="1"/>
  <c r="N98" i="1" s="1"/>
  <c r="P98" i="1" s="1"/>
  <c r="H99" i="1"/>
  <c r="I99" i="1" s="1"/>
  <c r="N99" i="1" s="1"/>
  <c r="P99" i="1" s="1"/>
  <c r="H100" i="1"/>
  <c r="I100" i="1" s="1"/>
  <c r="N100" i="1" s="1"/>
  <c r="P100" i="1" s="1"/>
  <c r="H101" i="1"/>
  <c r="I101" i="1" s="1"/>
  <c r="N101" i="1" s="1"/>
  <c r="P101" i="1" s="1"/>
  <c r="H102" i="1"/>
  <c r="I102" i="1" s="1"/>
  <c r="N102" i="1" s="1"/>
  <c r="P102" i="1" s="1"/>
  <c r="H103" i="1"/>
  <c r="I103" i="1" s="1"/>
  <c r="N103" i="1" s="1"/>
  <c r="P103" i="1" s="1"/>
  <c r="H104" i="1"/>
  <c r="I104" i="1" s="1"/>
  <c r="N104" i="1" s="1"/>
  <c r="P104" i="1" s="1"/>
  <c r="H105" i="1"/>
  <c r="I105" i="1" s="1"/>
  <c r="N105" i="1" s="1"/>
  <c r="P105" i="1" s="1"/>
  <c r="H106" i="1"/>
  <c r="I106" i="1" s="1"/>
  <c r="N106" i="1" s="1"/>
  <c r="P106" i="1" s="1"/>
  <c r="H107" i="1"/>
  <c r="I107" i="1" s="1"/>
  <c r="N107" i="1" s="1"/>
  <c r="P107" i="1" s="1"/>
  <c r="H108" i="1"/>
  <c r="I108" i="1" s="1"/>
  <c r="N108" i="1" s="1"/>
  <c r="P108" i="1" s="1"/>
  <c r="H109" i="1"/>
  <c r="I109" i="1" s="1"/>
  <c r="N109" i="1" s="1"/>
  <c r="P109" i="1" s="1"/>
  <c r="H110" i="1"/>
  <c r="I110" i="1" s="1"/>
  <c r="N110" i="1" s="1"/>
  <c r="P110" i="1" s="1"/>
  <c r="H111" i="1"/>
  <c r="I111" i="1" s="1"/>
  <c r="N111" i="1" s="1"/>
  <c r="P111" i="1" s="1"/>
  <c r="H112" i="1"/>
  <c r="I112" i="1" s="1"/>
  <c r="N112" i="1" s="1"/>
  <c r="P112" i="1" s="1"/>
  <c r="H113" i="1"/>
  <c r="I113" i="1" s="1"/>
  <c r="N113" i="1" s="1"/>
  <c r="P113" i="1" s="1"/>
  <c r="H114" i="1"/>
  <c r="I114" i="1" s="1"/>
  <c r="N114" i="1" s="1"/>
  <c r="P114" i="1" s="1"/>
  <c r="H115" i="1"/>
  <c r="I115" i="1" s="1"/>
  <c r="N115" i="1" s="1"/>
  <c r="P115" i="1" s="1"/>
  <c r="H116" i="1"/>
  <c r="I116" i="1" s="1"/>
  <c r="N116" i="1" s="1"/>
  <c r="P116" i="1" s="1"/>
  <c r="H117" i="1"/>
  <c r="I117" i="1" s="1"/>
  <c r="N117" i="1" s="1"/>
  <c r="P117" i="1" s="1"/>
  <c r="H118" i="1"/>
  <c r="I118" i="1" s="1"/>
  <c r="N118" i="1" s="1"/>
  <c r="P118" i="1" s="1"/>
  <c r="H119" i="1"/>
  <c r="I119" i="1" s="1"/>
  <c r="N119" i="1" s="1"/>
  <c r="P119" i="1" s="1"/>
  <c r="H120" i="1"/>
  <c r="I120" i="1" s="1"/>
  <c r="N120" i="1" s="1"/>
  <c r="P120" i="1" s="1"/>
  <c r="H121" i="1"/>
  <c r="I121" i="1" s="1"/>
  <c r="N121" i="1" s="1"/>
  <c r="P121" i="1" s="1"/>
  <c r="H122" i="1"/>
  <c r="I122" i="1" s="1"/>
  <c r="N122" i="1" s="1"/>
  <c r="P122" i="1" s="1"/>
  <c r="H123" i="1"/>
  <c r="I123" i="1" s="1"/>
  <c r="N123" i="1" s="1"/>
  <c r="P123" i="1" s="1"/>
  <c r="H124" i="1"/>
  <c r="I124" i="1" s="1"/>
  <c r="N124" i="1" s="1"/>
  <c r="P124" i="1" s="1"/>
  <c r="H125" i="1"/>
  <c r="I125" i="1" s="1"/>
  <c r="N125" i="1" s="1"/>
  <c r="P125" i="1" s="1"/>
  <c r="H126" i="1"/>
  <c r="I126" i="1" s="1"/>
  <c r="N126" i="1" s="1"/>
  <c r="P126" i="1" s="1"/>
  <c r="H127" i="1"/>
  <c r="I127" i="1" s="1"/>
  <c r="N127" i="1" s="1"/>
  <c r="P127" i="1" s="1"/>
  <c r="H128" i="1"/>
  <c r="I128" i="1" s="1"/>
  <c r="N128" i="1" s="1"/>
  <c r="P128" i="1" s="1"/>
  <c r="H129" i="1"/>
  <c r="I129" i="1" s="1"/>
  <c r="N129" i="1" s="1"/>
  <c r="P129" i="1" s="1"/>
  <c r="H130" i="1"/>
  <c r="I130" i="1" s="1"/>
  <c r="N130" i="1" s="1"/>
  <c r="P130" i="1" s="1"/>
  <c r="H131" i="1"/>
  <c r="I131" i="1" s="1"/>
  <c r="N131" i="1" s="1"/>
  <c r="P131" i="1" s="1"/>
  <c r="H132" i="1"/>
  <c r="I132" i="1" s="1"/>
  <c r="N132" i="1" s="1"/>
  <c r="P132" i="1" s="1"/>
  <c r="H133" i="1"/>
  <c r="I133" i="1" s="1"/>
  <c r="N133" i="1" s="1"/>
  <c r="P133" i="1" s="1"/>
  <c r="H134" i="1"/>
  <c r="I134" i="1" s="1"/>
  <c r="N134" i="1" s="1"/>
  <c r="P134" i="1" s="1"/>
  <c r="H135" i="1"/>
  <c r="I135" i="1" s="1"/>
  <c r="N135" i="1" s="1"/>
  <c r="P135" i="1" s="1"/>
  <c r="H136" i="1"/>
  <c r="I136" i="1" s="1"/>
  <c r="N136" i="1" s="1"/>
  <c r="P136" i="1" s="1"/>
  <c r="H137" i="1"/>
  <c r="I137" i="1" s="1"/>
  <c r="N137" i="1" s="1"/>
  <c r="P137" i="1" s="1"/>
  <c r="H138" i="1"/>
  <c r="I138" i="1" s="1"/>
  <c r="N138" i="1" s="1"/>
  <c r="P138" i="1" s="1"/>
  <c r="H139" i="1"/>
  <c r="I139" i="1" s="1"/>
  <c r="N139" i="1" s="1"/>
  <c r="P139" i="1" s="1"/>
  <c r="H140" i="1"/>
  <c r="I140" i="1" s="1"/>
  <c r="N140" i="1" s="1"/>
  <c r="P140" i="1" s="1"/>
  <c r="H141" i="1"/>
  <c r="I141" i="1" s="1"/>
  <c r="N141" i="1" s="1"/>
  <c r="P141" i="1" s="1"/>
  <c r="H142" i="1"/>
  <c r="I142" i="1" s="1"/>
  <c r="N142" i="1" s="1"/>
  <c r="P142" i="1" s="1"/>
  <c r="H143" i="1"/>
  <c r="I143" i="1" s="1"/>
  <c r="N143" i="1" s="1"/>
  <c r="P143" i="1" s="1"/>
  <c r="H144" i="1"/>
  <c r="I144" i="1" s="1"/>
  <c r="N144" i="1" s="1"/>
  <c r="P144" i="1" s="1"/>
  <c r="H145" i="1"/>
  <c r="I145" i="1" s="1"/>
  <c r="N145" i="1" s="1"/>
  <c r="P145" i="1" s="1"/>
  <c r="H146" i="1"/>
  <c r="I146" i="1" s="1"/>
  <c r="N146" i="1" s="1"/>
  <c r="P146" i="1" s="1"/>
  <c r="H147" i="1"/>
  <c r="I147" i="1" s="1"/>
  <c r="N147" i="1" s="1"/>
  <c r="P147" i="1" s="1"/>
  <c r="H148" i="1"/>
  <c r="I148" i="1" s="1"/>
  <c r="N148" i="1" s="1"/>
  <c r="P148" i="1" s="1"/>
  <c r="H149" i="1"/>
  <c r="I149" i="1" s="1"/>
  <c r="N149" i="1" s="1"/>
  <c r="P149" i="1" s="1"/>
  <c r="H150" i="1"/>
  <c r="I150" i="1" s="1"/>
  <c r="N150" i="1" s="1"/>
  <c r="P150" i="1" s="1"/>
  <c r="H151" i="1"/>
  <c r="I151" i="1" s="1"/>
  <c r="N151" i="1" s="1"/>
  <c r="P151" i="1" s="1"/>
  <c r="H152" i="1"/>
  <c r="I152" i="1" s="1"/>
  <c r="N152" i="1" s="1"/>
  <c r="P152" i="1" s="1"/>
  <c r="H153" i="1"/>
  <c r="I153" i="1" s="1"/>
  <c r="N153" i="1" s="1"/>
  <c r="P153" i="1" s="1"/>
  <c r="H154" i="1"/>
  <c r="I154" i="1" s="1"/>
  <c r="N154" i="1" s="1"/>
  <c r="P154" i="1" s="1"/>
  <c r="H155" i="1"/>
  <c r="I155" i="1" s="1"/>
  <c r="N155" i="1" s="1"/>
  <c r="P155" i="1" s="1"/>
  <c r="H156" i="1"/>
  <c r="I156" i="1" s="1"/>
  <c r="N156" i="1" s="1"/>
  <c r="P156" i="1" s="1"/>
  <c r="H157" i="1"/>
  <c r="I157" i="1" s="1"/>
  <c r="N157" i="1" s="1"/>
  <c r="P157" i="1" s="1"/>
  <c r="H158" i="1"/>
  <c r="I158" i="1" s="1"/>
  <c r="N158" i="1" s="1"/>
  <c r="P158" i="1" s="1"/>
  <c r="H159" i="1"/>
  <c r="I159" i="1" s="1"/>
  <c r="N159" i="1" s="1"/>
  <c r="P159" i="1" s="1"/>
  <c r="H160" i="1"/>
  <c r="I160" i="1" s="1"/>
  <c r="N160" i="1" s="1"/>
  <c r="P160" i="1" s="1"/>
  <c r="H161" i="1"/>
  <c r="I161" i="1" s="1"/>
  <c r="N161" i="1" s="1"/>
  <c r="P161" i="1" s="1"/>
  <c r="H162" i="1"/>
  <c r="I162" i="1" s="1"/>
  <c r="N162" i="1" s="1"/>
  <c r="P162" i="1" s="1"/>
  <c r="H163" i="1"/>
  <c r="I163" i="1" s="1"/>
  <c r="N163" i="1" s="1"/>
  <c r="P163" i="1" s="1"/>
  <c r="H164" i="1"/>
  <c r="I164" i="1" s="1"/>
  <c r="N164" i="1" s="1"/>
  <c r="P164" i="1" s="1"/>
  <c r="H165" i="1"/>
  <c r="I165" i="1" s="1"/>
  <c r="N165" i="1" s="1"/>
  <c r="P165" i="1" s="1"/>
  <c r="H166" i="1"/>
  <c r="I166" i="1" s="1"/>
  <c r="N166" i="1" s="1"/>
  <c r="P166" i="1" s="1"/>
  <c r="H167" i="1"/>
  <c r="I167" i="1" s="1"/>
  <c r="N167" i="1" s="1"/>
  <c r="P167" i="1" s="1"/>
  <c r="H168" i="1"/>
  <c r="I168" i="1" s="1"/>
  <c r="N168" i="1" s="1"/>
  <c r="P168" i="1" s="1"/>
  <c r="H169" i="1"/>
  <c r="I169" i="1" s="1"/>
  <c r="N169" i="1" s="1"/>
  <c r="P169" i="1" s="1"/>
  <c r="H170" i="1"/>
  <c r="I170" i="1" s="1"/>
  <c r="N170" i="1" s="1"/>
  <c r="P170" i="1" s="1"/>
  <c r="H171" i="1"/>
  <c r="I171" i="1" s="1"/>
  <c r="N171" i="1" s="1"/>
  <c r="P171" i="1" s="1"/>
  <c r="H172" i="1"/>
  <c r="I172" i="1" s="1"/>
  <c r="N172" i="1" s="1"/>
  <c r="P172" i="1" s="1"/>
  <c r="H173" i="1"/>
  <c r="I173" i="1" s="1"/>
  <c r="N173" i="1" s="1"/>
  <c r="P173" i="1" s="1"/>
  <c r="H174" i="1"/>
  <c r="I174" i="1" s="1"/>
  <c r="N174" i="1" s="1"/>
  <c r="P174" i="1" s="1"/>
  <c r="H175" i="1"/>
  <c r="I175" i="1" s="1"/>
  <c r="N175" i="1" s="1"/>
  <c r="P175" i="1" s="1"/>
  <c r="H176" i="1"/>
  <c r="I176" i="1" s="1"/>
  <c r="N176" i="1" s="1"/>
  <c r="P176" i="1" s="1"/>
  <c r="H177" i="1"/>
  <c r="I177" i="1" s="1"/>
  <c r="N177" i="1" s="1"/>
  <c r="P177" i="1" s="1"/>
  <c r="H178" i="1"/>
  <c r="I178" i="1" s="1"/>
  <c r="N178" i="1" s="1"/>
  <c r="P178" i="1" s="1"/>
  <c r="H179" i="1"/>
  <c r="I179" i="1" s="1"/>
  <c r="N179" i="1" s="1"/>
  <c r="P179" i="1" s="1"/>
  <c r="H180" i="1"/>
  <c r="I180" i="1" s="1"/>
  <c r="N180" i="1" s="1"/>
  <c r="P180" i="1" s="1"/>
  <c r="H181" i="1"/>
  <c r="I181" i="1" s="1"/>
  <c r="N181" i="1" s="1"/>
  <c r="P181" i="1" s="1"/>
  <c r="H182" i="1"/>
  <c r="I182" i="1" s="1"/>
  <c r="N182" i="1" s="1"/>
  <c r="P182" i="1" s="1"/>
  <c r="H183" i="1"/>
  <c r="I183" i="1" s="1"/>
  <c r="N183" i="1" s="1"/>
  <c r="P183" i="1" s="1"/>
  <c r="H184" i="1"/>
  <c r="I184" i="1" s="1"/>
  <c r="N184" i="1" s="1"/>
  <c r="P184" i="1" s="1"/>
  <c r="H185" i="1"/>
  <c r="I185" i="1" s="1"/>
  <c r="N185" i="1" s="1"/>
  <c r="P185" i="1" s="1"/>
  <c r="H186" i="1"/>
  <c r="I186" i="1" s="1"/>
  <c r="N186" i="1" s="1"/>
  <c r="P186" i="1" s="1"/>
  <c r="H187" i="1"/>
  <c r="I187" i="1" s="1"/>
  <c r="N187" i="1" s="1"/>
  <c r="P187" i="1" s="1"/>
  <c r="H188" i="1"/>
  <c r="I188" i="1" s="1"/>
  <c r="N188" i="1" s="1"/>
  <c r="P188" i="1" s="1"/>
  <c r="H189" i="1"/>
  <c r="I189" i="1" s="1"/>
  <c r="N189" i="1" s="1"/>
  <c r="P189" i="1" s="1"/>
  <c r="H190" i="1"/>
  <c r="I190" i="1" s="1"/>
  <c r="N190" i="1" s="1"/>
  <c r="P190" i="1" s="1"/>
  <c r="H191" i="1"/>
  <c r="I191" i="1" s="1"/>
  <c r="N191" i="1" s="1"/>
  <c r="P191" i="1" s="1"/>
  <c r="H192" i="1"/>
  <c r="I192" i="1" s="1"/>
  <c r="N192" i="1" s="1"/>
  <c r="P192" i="1" s="1"/>
  <c r="H193" i="1"/>
  <c r="I193" i="1" s="1"/>
  <c r="N193" i="1" s="1"/>
  <c r="P193" i="1" s="1"/>
  <c r="H194" i="1"/>
  <c r="I194" i="1" s="1"/>
  <c r="N194" i="1" s="1"/>
  <c r="P194" i="1" s="1"/>
  <c r="H195" i="1"/>
  <c r="I195" i="1" s="1"/>
  <c r="N195" i="1" s="1"/>
  <c r="P195" i="1" s="1"/>
  <c r="H196" i="1"/>
  <c r="I196" i="1" s="1"/>
  <c r="N196" i="1" s="1"/>
  <c r="P196" i="1" s="1"/>
  <c r="H197" i="1"/>
  <c r="I197" i="1" s="1"/>
  <c r="N197" i="1" s="1"/>
  <c r="P197" i="1" s="1"/>
  <c r="H198" i="1"/>
  <c r="I198" i="1" s="1"/>
  <c r="N198" i="1" s="1"/>
  <c r="P198" i="1" s="1"/>
  <c r="H199" i="1"/>
  <c r="I199" i="1" s="1"/>
  <c r="N199" i="1" s="1"/>
  <c r="P199" i="1" s="1"/>
  <c r="H200" i="1"/>
  <c r="I200" i="1" s="1"/>
  <c r="N200" i="1" s="1"/>
  <c r="P200" i="1" s="1"/>
  <c r="H201" i="1"/>
  <c r="I201" i="1" s="1"/>
  <c r="N201" i="1" s="1"/>
  <c r="P201" i="1" s="1"/>
  <c r="H202" i="1"/>
  <c r="I202" i="1" s="1"/>
  <c r="N202" i="1" s="1"/>
  <c r="P202" i="1" s="1"/>
  <c r="H203" i="1"/>
  <c r="I203" i="1" s="1"/>
  <c r="N203" i="1" s="1"/>
  <c r="P203" i="1" s="1"/>
  <c r="H204" i="1"/>
  <c r="I204" i="1" s="1"/>
  <c r="N204" i="1" s="1"/>
  <c r="P204" i="1" s="1"/>
  <c r="H205" i="1"/>
  <c r="I205" i="1" s="1"/>
  <c r="N205" i="1" s="1"/>
  <c r="P205" i="1" s="1"/>
  <c r="H206" i="1"/>
  <c r="I206" i="1" s="1"/>
  <c r="N206" i="1" s="1"/>
  <c r="P206" i="1" s="1"/>
  <c r="H207" i="1"/>
  <c r="I207" i="1" s="1"/>
  <c r="N207" i="1" s="1"/>
  <c r="P207" i="1" s="1"/>
  <c r="H208" i="1"/>
  <c r="I208" i="1" s="1"/>
  <c r="N208" i="1" s="1"/>
  <c r="P208" i="1" s="1"/>
  <c r="H209" i="1"/>
  <c r="I209" i="1" s="1"/>
  <c r="N209" i="1" s="1"/>
  <c r="P209" i="1" s="1"/>
  <c r="H210" i="1"/>
  <c r="I210" i="1" s="1"/>
  <c r="N210" i="1" s="1"/>
  <c r="P210" i="1" s="1"/>
  <c r="H211" i="1"/>
  <c r="I211" i="1" s="1"/>
  <c r="N211" i="1" s="1"/>
  <c r="P211" i="1" s="1"/>
  <c r="H212" i="1"/>
  <c r="I212" i="1" s="1"/>
  <c r="N212" i="1" s="1"/>
  <c r="P212" i="1" s="1"/>
  <c r="H213" i="1"/>
  <c r="I213" i="1" s="1"/>
  <c r="N213" i="1" s="1"/>
  <c r="P213" i="1" s="1"/>
  <c r="H214" i="1"/>
  <c r="I214" i="1" s="1"/>
  <c r="N214" i="1" s="1"/>
  <c r="P214" i="1" s="1"/>
  <c r="H215" i="1"/>
  <c r="I215" i="1" s="1"/>
  <c r="N215" i="1" s="1"/>
  <c r="P215" i="1" s="1"/>
  <c r="H216" i="1"/>
  <c r="I216" i="1" s="1"/>
  <c r="N216" i="1" s="1"/>
  <c r="P216" i="1" s="1"/>
  <c r="H217" i="1"/>
  <c r="I217" i="1" s="1"/>
  <c r="N217" i="1" s="1"/>
  <c r="P217" i="1" s="1"/>
  <c r="H218" i="1"/>
  <c r="I218" i="1" s="1"/>
  <c r="N218" i="1" s="1"/>
  <c r="P218" i="1" s="1"/>
  <c r="H219" i="1"/>
  <c r="I219" i="1" s="1"/>
  <c r="N219" i="1" s="1"/>
  <c r="P219" i="1" s="1"/>
  <c r="H220" i="1"/>
  <c r="I220" i="1" s="1"/>
  <c r="N220" i="1" s="1"/>
  <c r="P220" i="1" s="1"/>
  <c r="H221" i="1"/>
  <c r="I221" i="1" s="1"/>
  <c r="N221" i="1" s="1"/>
  <c r="P221" i="1" s="1"/>
  <c r="H222" i="1"/>
  <c r="I222" i="1" s="1"/>
  <c r="N222" i="1" s="1"/>
  <c r="P222" i="1" s="1"/>
  <c r="H223" i="1"/>
  <c r="I223" i="1" s="1"/>
  <c r="N223" i="1" s="1"/>
  <c r="P223" i="1" s="1"/>
  <c r="H224" i="1"/>
  <c r="I224" i="1" s="1"/>
  <c r="N224" i="1" s="1"/>
  <c r="P224" i="1" s="1"/>
  <c r="H225" i="1"/>
  <c r="I225" i="1" s="1"/>
  <c r="N225" i="1" s="1"/>
  <c r="P225" i="1" s="1"/>
  <c r="H226" i="1"/>
  <c r="I226" i="1" s="1"/>
  <c r="N226" i="1" s="1"/>
  <c r="P226" i="1" s="1"/>
  <c r="H227" i="1"/>
  <c r="I227" i="1" s="1"/>
  <c r="N227" i="1" s="1"/>
  <c r="P227" i="1" s="1"/>
  <c r="H228" i="1"/>
  <c r="I228" i="1" s="1"/>
  <c r="N228" i="1" s="1"/>
  <c r="P228" i="1" s="1"/>
  <c r="H229" i="1"/>
  <c r="I229" i="1" s="1"/>
  <c r="N229" i="1" s="1"/>
  <c r="P229" i="1" s="1"/>
  <c r="H230" i="1"/>
  <c r="I230" i="1" s="1"/>
  <c r="N230" i="1" s="1"/>
  <c r="P230" i="1" s="1"/>
  <c r="H231" i="1"/>
  <c r="I231" i="1" s="1"/>
  <c r="N231" i="1" s="1"/>
  <c r="P231" i="1" s="1"/>
  <c r="H232" i="1"/>
  <c r="I232" i="1" s="1"/>
  <c r="N232" i="1" s="1"/>
  <c r="P232" i="1" s="1"/>
  <c r="H233" i="1"/>
  <c r="I233" i="1" s="1"/>
  <c r="N233" i="1" s="1"/>
  <c r="P233" i="1" s="1"/>
  <c r="H234" i="1"/>
  <c r="I234" i="1" s="1"/>
  <c r="N234" i="1" s="1"/>
  <c r="P234" i="1" s="1"/>
  <c r="H235" i="1"/>
  <c r="I235" i="1" s="1"/>
  <c r="N235" i="1" s="1"/>
  <c r="P235" i="1" s="1"/>
  <c r="H236" i="1"/>
  <c r="I236" i="1" s="1"/>
  <c r="N236" i="1" s="1"/>
  <c r="P236" i="1" s="1"/>
  <c r="H237" i="1"/>
  <c r="I237" i="1" s="1"/>
  <c r="N237" i="1" s="1"/>
  <c r="P237" i="1" s="1"/>
  <c r="H238" i="1"/>
  <c r="I238" i="1" s="1"/>
  <c r="N238" i="1" s="1"/>
  <c r="P238" i="1" s="1"/>
  <c r="H239" i="1"/>
  <c r="I239" i="1" s="1"/>
  <c r="N239" i="1" s="1"/>
  <c r="P239" i="1" s="1"/>
  <c r="H240" i="1"/>
  <c r="I240" i="1" s="1"/>
  <c r="N240" i="1" s="1"/>
  <c r="P240" i="1" s="1"/>
  <c r="H241" i="1"/>
  <c r="I241" i="1" s="1"/>
  <c r="N241" i="1" s="1"/>
  <c r="P241" i="1" s="1"/>
  <c r="H242" i="1"/>
  <c r="I242" i="1" s="1"/>
  <c r="N242" i="1" s="1"/>
  <c r="P242" i="1" s="1"/>
  <c r="H243" i="1"/>
  <c r="I243" i="1" s="1"/>
  <c r="N243" i="1" s="1"/>
  <c r="P243" i="1" s="1"/>
  <c r="H244" i="1"/>
  <c r="I244" i="1" s="1"/>
  <c r="N244" i="1" s="1"/>
  <c r="P244" i="1" s="1"/>
  <c r="H245" i="1"/>
  <c r="I245" i="1" s="1"/>
  <c r="N245" i="1" s="1"/>
  <c r="P245" i="1" s="1"/>
  <c r="H246" i="1"/>
  <c r="I246" i="1" s="1"/>
  <c r="N246" i="1" s="1"/>
  <c r="P246" i="1" s="1"/>
  <c r="H247" i="1"/>
  <c r="I247" i="1" s="1"/>
  <c r="N247" i="1" s="1"/>
  <c r="P247" i="1" s="1"/>
  <c r="H248" i="1"/>
  <c r="I248" i="1" s="1"/>
  <c r="N248" i="1" s="1"/>
  <c r="P248" i="1" s="1"/>
  <c r="H249" i="1"/>
  <c r="I249" i="1" s="1"/>
  <c r="N249" i="1" s="1"/>
  <c r="P249" i="1" s="1"/>
  <c r="H250" i="1"/>
  <c r="I250" i="1" s="1"/>
  <c r="N250" i="1" s="1"/>
  <c r="P250" i="1" s="1"/>
  <c r="H251" i="1"/>
  <c r="I251" i="1" s="1"/>
  <c r="N251" i="1" s="1"/>
  <c r="P251" i="1" s="1"/>
  <c r="H252" i="1"/>
  <c r="I252" i="1" s="1"/>
  <c r="N252" i="1" s="1"/>
  <c r="P252" i="1" s="1"/>
  <c r="H253" i="1"/>
  <c r="I253" i="1" s="1"/>
  <c r="N253" i="1" s="1"/>
  <c r="P253" i="1" s="1"/>
  <c r="H254" i="1"/>
  <c r="I254" i="1" s="1"/>
  <c r="N254" i="1" s="1"/>
  <c r="P254" i="1" s="1"/>
  <c r="H255" i="1"/>
  <c r="I255" i="1" s="1"/>
  <c r="N255" i="1" s="1"/>
  <c r="P255" i="1" s="1"/>
  <c r="H256" i="1"/>
  <c r="I256" i="1" s="1"/>
  <c r="N256" i="1" s="1"/>
  <c r="P256" i="1" s="1"/>
  <c r="H257" i="1"/>
  <c r="I257" i="1" s="1"/>
  <c r="N257" i="1" s="1"/>
  <c r="P257" i="1" s="1"/>
  <c r="H258" i="1"/>
  <c r="I258" i="1" s="1"/>
  <c r="N258" i="1" s="1"/>
  <c r="P258" i="1" s="1"/>
  <c r="H8" i="1"/>
  <c r="I8" i="1" s="1"/>
  <c r="K8" i="1" s="1"/>
  <c r="L8" i="1" s="1"/>
  <c r="N87" i="1" l="1"/>
  <c r="P87" i="1" s="1"/>
  <c r="N86" i="1"/>
  <c r="P86" i="1" s="1"/>
  <c r="N85" i="1"/>
  <c r="P85" i="1" s="1"/>
  <c r="N84" i="1"/>
  <c r="P84" i="1" s="1"/>
  <c r="K43" i="1"/>
  <c r="M43" i="1" s="1"/>
  <c r="O43" i="1" s="1"/>
  <c r="K46" i="1"/>
  <c r="M46" i="1" s="1"/>
  <c r="O46" i="1" s="1"/>
  <c r="K45" i="1"/>
  <c r="M45" i="1" s="1"/>
  <c r="O45" i="1" s="1"/>
  <c r="K44" i="1"/>
  <c r="M44" i="1" s="1"/>
  <c r="O44" i="1" s="1"/>
  <c r="M83" i="1"/>
  <c r="O83" i="1" s="1"/>
  <c r="N83" i="1"/>
  <c r="M75" i="1"/>
  <c r="O75" i="1" s="1"/>
  <c r="N75" i="1"/>
  <c r="M67" i="1"/>
  <c r="O67" i="1" s="1"/>
  <c r="N67" i="1"/>
  <c r="M59" i="1"/>
  <c r="O59" i="1" s="1"/>
  <c r="N59" i="1"/>
  <c r="M79" i="1"/>
  <c r="O79" i="1" s="1"/>
  <c r="N79" i="1"/>
  <c r="M71" i="1"/>
  <c r="O71" i="1" s="1"/>
  <c r="N71" i="1"/>
  <c r="M63" i="1"/>
  <c r="O63" i="1" s="1"/>
  <c r="N63" i="1"/>
  <c r="M55" i="1"/>
  <c r="O55" i="1" s="1"/>
  <c r="N55" i="1"/>
  <c r="M82" i="1"/>
  <c r="O82" i="1" s="1"/>
  <c r="N82" i="1"/>
  <c r="M78" i="1"/>
  <c r="O78" i="1" s="1"/>
  <c r="N78" i="1"/>
  <c r="M74" i="1"/>
  <c r="O74" i="1" s="1"/>
  <c r="N74" i="1"/>
  <c r="M70" i="1"/>
  <c r="O70" i="1" s="1"/>
  <c r="N70" i="1"/>
  <c r="M66" i="1"/>
  <c r="O66" i="1" s="1"/>
  <c r="N66" i="1"/>
  <c r="M62" i="1"/>
  <c r="O62" i="1" s="1"/>
  <c r="N62" i="1"/>
  <c r="M58" i="1"/>
  <c r="O58" i="1" s="1"/>
  <c r="N58" i="1"/>
  <c r="M54" i="1"/>
  <c r="O54" i="1" s="1"/>
  <c r="N54" i="1"/>
  <c r="M69" i="1"/>
  <c r="O69" i="1" s="1"/>
  <c r="N69" i="1"/>
  <c r="M65" i="1"/>
  <c r="O65" i="1" s="1"/>
  <c r="N65" i="1"/>
  <c r="M61" i="1"/>
  <c r="O61" i="1" s="1"/>
  <c r="N61" i="1"/>
  <c r="M57" i="1"/>
  <c r="O57" i="1" s="1"/>
  <c r="N57" i="1"/>
  <c r="M53" i="1"/>
  <c r="O53" i="1" s="1"/>
  <c r="N53" i="1"/>
  <c r="M81" i="1"/>
  <c r="O81" i="1" s="1"/>
  <c r="N81" i="1"/>
  <c r="M77" i="1"/>
  <c r="O77" i="1" s="1"/>
  <c r="N77" i="1"/>
  <c r="M73" i="1"/>
  <c r="O73" i="1" s="1"/>
  <c r="N73" i="1"/>
  <c r="M80" i="1"/>
  <c r="O80" i="1" s="1"/>
  <c r="N80" i="1"/>
  <c r="M76" i="1"/>
  <c r="O76" i="1" s="1"/>
  <c r="N76" i="1"/>
  <c r="M72" i="1"/>
  <c r="O72" i="1" s="1"/>
  <c r="N72" i="1"/>
  <c r="M68" i="1"/>
  <c r="O68" i="1" s="1"/>
  <c r="N68" i="1"/>
  <c r="M64" i="1"/>
  <c r="O64" i="1" s="1"/>
  <c r="N64" i="1"/>
  <c r="M60" i="1"/>
  <c r="O60" i="1" s="1"/>
  <c r="N60" i="1"/>
  <c r="M56" i="1"/>
  <c r="O56" i="1" s="1"/>
  <c r="N56" i="1"/>
  <c r="M52" i="1"/>
  <c r="O52" i="1" s="1"/>
  <c r="N52" i="1"/>
  <c r="M51" i="1"/>
  <c r="O51" i="1" s="1"/>
  <c r="N51" i="1"/>
  <c r="M47" i="1"/>
  <c r="N47" i="1"/>
  <c r="M48" i="1"/>
  <c r="O48" i="1" s="1"/>
  <c r="N48" i="1"/>
  <c r="M50" i="1"/>
  <c r="O50" i="1" s="1"/>
  <c r="N50" i="1"/>
  <c r="M49" i="1"/>
  <c r="O49" i="1" s="1"/>
  <c r="N49" i="1"/>
  <c r="M8" i="1"/>
  <c r="O8" i="1" s="1"/>
  <c r="N44" i="1"/>
  <c r="N46" i="1"/>
  <c r="N43" i="1"/>
  <c r="N45" i="1"/>
  <c r="N8" i="1"/>
  <c r="I36" i="1"/>
  <c r="K36" i="1" s="1"/>
  <c r="L36" i="1" s="1"/>
  <c r="I32" i="1"/>
  <c r="K32" i="1" s="1"/>
  <c r="L32" i="1" s="1"/>
  <c r="I28" i="1"/>
  <c r="K28" i="1" s="1"/>
  <c r="L28" i="1" s="1"/>
  <c r="I24" i="1"/>
  <c r="K24" i="1" s="1"/>
  <c r="L24" i="1" s="1"/>
  <c r="I20" i="1"/>
  <c r="K20" i="1" s="1"/>
  <c r="L20" i="1" s="1"/>
  <c r="I12" i="1"/>
  <c r="I42" i="1"/>
  <c r="K42" i="1" s="1"/>
  <c r="I38" i="1"/>
  <c r="K38" i="1" s="1"/>
  <c r="L38" i="1" s="1"/>
  <c r="I34" i="1"/>
  <c r="K34" i="1" s="1"/>
  <c r="L34" i="1" s="1"/>
  <c r="I30" i="1"/>
  <c r="K30" i="1" s="1"/>
  <c r="L30" i="1" s="1"/>
  <c r="I26" i="1"/>
  <c r="K26" i="1" s="1"/>
  <c r="L26" i="1" s="1"/>
  <c r="I22" i="1"/>
  <c r="K22" i="1" s="1"/>
  <c r="L22" i="1" s="1"/>
  <c r="I18" i="1"/>
  <c r="K18" i="1" s="1"/>
  <c r="L18" i="1" s="1"/>
  <c r="I14" i="1"/>
  <c r="K14" i="1" s="1"/>
  <c r="L14" i="1" s="1"/>
  <c r="I10" i="1"/>
  <c r="I41" i="1"/>
  <c r="K41" i="1" s="1"/>
  <c r="I37" i="1"/>
  <c r="K37" i="1" s="1"/>
  <c r="L37" i="1" s="1"/>
  <c r="I33" i="1"/>
  <c r="K33" i="1" s="1"/>
  <c r="L33" i="1" s="1"/>
  <c r="I29" i="1"/>
  <c r="K29" i="1" s="1"/>
  <c r="L29" i="1" s="1"/>
  <c r="I25" i="1"/>
  <c r="K25" i="1" s="1"/>
  <c r="L25" i="1" s="1"/>
  <c r="I21" i="1"/>
  <c r="K21" i="1" s="1"/>
  <c r="L21" i="1" s="1"/>
  <c r="I17" i="1"/>
  <c r="K17" i="1" s="1"/>
  <c r="L17" i="1" s="1"/>
  <c r="I13" i="1"/>
  <c r="K13" i="1" s="1"/>
  <c r="L13" i="1" s="1"/>
  <c r="I9" i="1"/>
  <c r="I40" i="1"/>
  <c r="K40" i="1" s="1"/>
  <c r="L40" i="1" s="1"/>
  <c r="I16" i="1"/>
  <c r="K16" i="1" s="1"/>
  <c r="L16" i="1" s="1"/>
  <c r="I39" i="1"/>
  <c r="K39" i="1" s="1"/>
  <c r="L39" i="1" s="1"/>
  <c r="I35" i="1"/>
  <c r="K35" i="1" s="1"/>
  <c r="L35" i="1" s="1"/>
  <c r="I31" i="1"/>
  <c r="K31" i="1" s="1"/>
  <c r="L31" i="1" s="1"/>
  <c r="I27" i="1"/>
  <c r="K27" i="1" s="1"/>
  <c r="L27" i="1" s="1"/>
  <c r="I23" i="1"/>
  <c r="K23" i="1" s="1"/>
  <c r="L23" i="1" s="1"/>
  <c r="I19" i="1"/>
  <c r="K19" i="1" s="1"/>
  <c r="L19" i="1" s="1"/>
  <c r="I15" i="1"/>
  <c r="K15" i="1" s="1"/>
  <c r="L15" i="1" s="1"/>
  <c r="I11" i="1"/>
  <c r="H259" i="1"/>
  <c r="I259" i="1" s="1"/>
  <c r="M259" i="1" s="1"/>
  <c r="O259" i="1" s="1"/>
  <c r="P56" i="1" l="1"/>
  <c r="P74" i="1"/>
  <c r="P67" i="1"/>
  <c r="P61" i="1"/>
  <c r="P68" i="1"/>
  <c r="P46" i="1"/>
  <c r="P45" i="1"/>
  <c r="P72" i="1"/>
  <c r="P80" i="1"/>
  <c r="P58" i="1"/>
  <c r="P77" i="1"/>
  <c r="P55" i="1"/>
  <c r="P75" i="1"/>
  <c r="P76" i="1"/>
  <c r="P57" i="1"/>
  <c r="P63" i="1"/>
  <c r="P54" i="1"/>
  <c r="P70" i="1"/>
  <c r="P52" i="1"/>
  <c r="P60" i="1"/>
  <c r="P53" i="1"/>
  <c r="P65" i="1"/>
  <c r="P66" i="1"/>
  <c r="P78" i="1"/>
  <c r="P79" i="1"/>
  <c r="P83" i="1"/>
  <c r="P64" i="1"/>
  <c r="P73" i="1"/>
  <c r="P81" i="1"/>
  <c r="P69" i="1"/>
  <c r="P62" i="1"/>
  <c r="P82" i="1"/>
  <c r="P71" i="1"/>
  <c r="P59" i="1"/>
  <c r="O47" i="1"/>
  <c r="P47" i="1" s="1"/>
  <c r="P50" i="1"/>
  <c r="P51" i="1"/>
  <c r="P49" i="1"/>
  <c r="P48" i="1"/>
  <c r="M23" i="1"/>
  <c r="O23" i="1" s="1"/>
  <c r="M29" i="1"/>
  <c r="O29" i="1" s="1"/>
  <c r="M26" i="1"/>
  <c r="O26" i="1" s="1"/>
  <c r="M11" i="1"/>
  <c r="O11" i="1" s="1"/>
  <c r="M27" i="1"/>
  <c r="O27" i="1" s="1"/>
  <c r="M16" i="1"/>
  <c r="O16" i="1" s="1"/>
  <c r="M17" i="1"/>
  <c r="O17" i="1" s="1"/>
  <c r="M33" i="1"/>
  <c r="O33" i="1" s="1"/>
  <c r="M14" i="1"/>
  <c r="O14" i="1" s="1"/>
  <c r="M30" i="1"/>
  <c r="O30" i="1" s="1"/>
  <c r="M12" i="1"/>
  <c r="O12" i="1" s="1"/>
  <c r="M32" i="1"/>
  <c r="O32" i="1" s="1"/>
  <c r="M13" i="1"/>
  <c r="O13" i="1" s="1"/>
  <c r="M42" i="1"/>
  <c r="O42" i="1" s="1"/>
  <c r="M15" i="1"/>
  <c r="O15" i="1" s="1"/>
  <c r="M31" i="1"/>
  <c r="O31" i="1" s="1"/>
  <c r="M40" i="1"/>
  <c r="O40" i="1" s="1"/>
  <c r="M21" i="1"/>
  <c r="O21" i="1" s="1"/>
  <c r="M37" i="1"/>
  <c r="O37" i="1" s="1"/>
  <c r="M18" i="1"/>
  <c r="O18" i="1" s="1"/>
  <c r="M34" i="1"/>
  <c r="O34" i="1" s="1"/>
  <c r="M20" i="1"/>
  <c r="O20" i="1" s="1"/>
  <c r="M36" i="1"/>
  <c r="O36" i="1" s="1"/>
  <c r="M39" i="1"/>
  <c r="O39" i="1" s="1"/>
  <c r="M10" i="1"/>
  <c r="O10" i="1" s="1"/>
  <c r="M28" i="1"/>
  <c r="O28" i="1" s="1"/>
  <c r="M19" i="1"/>
  <c r="O19" i="1" s="1"/>
  <c r="M35" i="1"/>
  <c r="O35" i="1" s="1"/>
  <c r="M9" i="1"/>
  <c r="O9" i="1" s="1"/>
  <c r="M25" i="1"/>
  <c r="O25" i="1" s="1"/>
  <c r="M41" i="1"/>
  <c r="O41" i="1" s="1"/>
  <c r="M22" i="1"/>
  <c r="O22" i="1" s="1"/>
  <c r="M38" i="1"/>
  <c r="O38" i="1" s="1"/>
  <c r="M24" i="1"/>
  <c r="O24" i="1" s="1"/>
  <c r="N259" i="1"/>
  <c r="P259" i="1" s="1"/>
  <c r="N15" i="1"/>
  <c r="N31" i="1"/>
  <c r="N40" i="1"/>
  <c r="N21" i="1"/>
  <c r="N37" i="1"/>
  <c r="N18" i="1"/>
  <c r="N34" i="1"/>
  <c r="N20" i="1"/>
  <c r="N36" i="1"/>
  <c r="N23" i="1"/>
  <c r="N11" i="1"/>
  <c r="N27" i="1"/>
  <c r="N16" i="1"/>
  <c r="N17" i="1"/>
  <c r="N33" i="1"/>
  <c r="N14" i="1"/>
  <c r="N30" i="1"/>
  <c r="N12" i="1"/>
  <c r="N32" i="1"/>
  <c r="N19" i="1"/>
  <c r="N35" i="1"/>
  <c r="N9" i="1"/>
  <c r="N25" i="1"/>
  <c r="N41" i="1"/>
  <c r="N22" i="1"/>
  <c r="N38" i="1"/>
  <c r="N24" i="1"/>
  <c r="N39" i="1"/>
  <c r="N13" i="1"/>
  <c r="N29" i="1"/>
  <c r="N10" i="1"/>
  <c r="N26" i="1"/>
  <c r="N42" i="1"/>
  <c r="N28" i="1"/>
  <c r="P43" i="1" l="1"/>
  <c r="P44" i="1"/>
  <c r="P42" i="1"/>
  <c r="P30" i="1"/>
  <c r="P33" i="1"/>
  <c r="P11" i="1"/>
  <c r="P34" i="1"/>
  <c r="P28" i="1"/>
  <c r="P31" i="1"/>
  <c r="P39" i="1"/>
  <c r="P19" i="1"/>
  <c r="P14" i="1"/>
  <c r="P21" i="1"/>
  <c r="P12" i="1"/>
  <c r="P37" i="1"/>
  <c r="P22" i="1"/>
  <c r="P10" i="1"/>
  <c r="P13" i="1"/>
  <c r="P40" i="1"/>
  <c r="P15" i="1"/>
  <c r="P16" i="1"/>
  <c r="P25" i="1"/>
  <c r="P18" i="1"/>
  <c r="P20" i="1"/>
  <c r="P38" i="1"/>
  <c r="P29" i="1"/>
  <c r="P32" i="1"/>
  <c r="P27" i="1"/>
  <c r="P23" i="1"/>
  <c r="P26" i="1"/>
  <c r="P36" i="1"/>
  <c r="P17" i="1"/>
  <c r="P24" i="1"/>
  <c r="P41" i="1"/>
  <c r="P35" i="1"/>
  <c r="P9" i="1" l="1"/>
  <c r="N260" i="1"/>
  <c r="N2" i="1" s="1"/>
  <c r="N2" i="6" s="1"/>
  <c r="N4" i="6" s="1"/>
  <c r="N5" i="6" s="1"/>
  <c r="P8" i="1" l="1"/>
  <c r="P260" i="1" s="1"/>
  <c r="P2" i="1" s="1"/>
  <c r="P4" i="1" s="1"/>
  <c r="P5" i="1" s="1"/>
  <c r="O260" i="1"/>
  <c r="O2" i="1" s="1"/>
  <c r="O4" i="1" s="1"/>
  <c r="O5" i="1" s="1"/>
  <c r="N4" i="1"/>
  <c r="P2" i="6" l="1"/>
  <c r="P4" i="6" s="1"/>
  <c r="P5" i="6" s="1"/>
  <c r="O2" i="6"/>
  <c r="O4" i="6" s="1"/>
  <c r="O5" i="6" s="1"/>
  <c r="N5" i="1"/>
</calcChain>
</file>

<file path=xl/sharedStrings.xml><?xml version="1.0" encoding="utf-8"?>
<sst xmlns="http://schemas.openxmlformats.org/spreadsheetml/2006/main" count="143" uniqueCount="102">
  <si>
    <t>Name</t>
  </si>
  <si>
    <t>WID number:</t>
  </si>
  <si>
    <t>Summary</t>
  </si>
  <si>
    <t>PTD</t>
  </si>
  <si>
    <t>Total</t>
  </si>
  <si>
    <t>D/I</t>
  </si>
  <si>
    <t>(A) PTD  owed total</t>
  </si>
  <si>
    <t>PTD date</t>
  </si>
  <si>
    <t>Date of birth</t>
  </si>
  <si>
    <t>Date non-SS disability changes to retirement</t>
  </si>
  <si>
    <t>(B) PTD paid total</t>
  </si>
  <si>
    <t>$25K date</t>
  </si>
  <si>
    <r>
      <t xml:space="preserve">Age of SS retirement </t>
    </r>
    <r>
      <rPr>
        <sz val="8"/>
        <color theme="1"/>
        <rFont val="Calibri"/>
        <family val="2"/>
        <scheme val="minor"/>
      </rPr>
      <t>(SS retirement tab)</t>
    </r>
  </si>
  <si>
    <t>Age 67</t>
  </si>
  <si>
    <t>Offset ends</t>
  </si>
  <si>
    <t xml:space="preserve">From </t>
  </si>
  <si>
    <t>Through</t>
  </si>
  <si>
    <t>(1)              # weeks</t>
  </si>
  <si>
    <t>(2)         Weekly PTD rate</t>
  </si>
  <si>
    <t>(3)                  Weekly SSDI</t>
  </si>
  <si>
    <t>(4)                  Weekly SS retirement</t>
  </si>
  <si>
    <t>(5) Non-SS disability</t>
  </si>
  <si>
    <t>(6) Offset subtotal</t>
  </si>
  <si>
    <r>
      <t>(7) Net weekly PTD p</t>
    </r>
    <r>
      <rPr>
        <b/>
        <sz val="11"/>
        <color theme="1"/>
        <rFont val="Calibri"/>
        <family val="2"/>
        <scheme val="minor"/>
      </rPr>
      <t>aid</t>
    </r>
  </si>
  <si>
    <t>(8) Max SB rate (rounded)</t>
  </si>
  <si>
    <t xml:space="preserve">(9) SB rate minus net PTD       </t>
  </si>
  <si>
    <t>(10) 5% offset for SSDI</t>
  </si>
  <si>
    <r>
      <t xml:space="preserve">(11) SB </t>
    </r>
    <r>
      <rPr>
        <b/>
        <sz val="11"/>
        <color theme="1"/>
        <rFont val="Calibri"/>
        <family val="2"/>
        <scheme val="minor"/>
      </rPr>
      <t xml:space="preserve">paid </t>
    </r>
    <r>
      <rPr>
        <sz val="11"/>
        <color theme="1"/>
        <rFont val="Calibri"/>
        <family val="2"/>
        <scheme val="minor"/>
      </rPr>
      <t xml:space="preserve">         </t>
    </r>
  </si>
  <si>
    <r>
      <t xml:space="preserve">(12)              Total PTD </t>
    </r>
    <r>
      <rPr>
        <b/>
        <sz val="11"/>
        <color theme="1"/>
        <rFont val="Calibri"/>
        <family val="2"/>
        <scheme val="minor"/>
      </rPr>
      <t>paid</t>
    </r>
  </si>
  <si>
    <r>
      <t xml:space="preserve">(13) Total SB </t>
    </r>
    <r>
      <rPr>
        <b/>
        <sz val="11"/>
        <color theme="1"/>
        <rFont val="Calibri"/>
        <family val="2"/>
        <scheme val="minor"/>
      </rPr>
      <t>paid</t>
    </r>
  </si>
  <si>
    <r>
      <t xml:space="preserve">(14) Total </t>
    </r>
    <r>
      <rPr>
        <b/>
        <sz val="11"/>
        <color theme="1"/>
        <rFont val="Calibri"/>
        <family val="2"/>
        <scheme val="minor"/>
      </rPr>
      <t>paid</t>
    </r>
  </si>
  <si>
    <t>Comments</t>
  </si>
  <si>
    <t>SB</t>
  </si>
  <si>
    <t>(7) Net weekly PTD due</t>
  </si>
  <si>
    <t xml:space="preserve">(9) SB rate minus net PTD     </t>
  </si>
  <si>
    <t xml:space="preserve">(11) SB due            </t>
  </si>
  <si>
    <t>(12)              Total PTD due</t>
  </si>
  <si>
    <t>(13) Total SB due</t>
  </si>
  <si>
    <t>(14) Total due</t>
  </si>
  <si>
    <t>SB Rates</t>
  </si>
  <si>
    <t>Amount</t>
  </si>
  <si>
    <t>Rounded</t>
  </si>
  <si>
    <t>Year (begin)</t>
  </si>
  <si>
    <t>End</t>
  </si>
  <si>
    <t>Social Security</t>
  </si>
  <si>
    <t>MSRS</t>
  </si>
  <si>
    <t>PERA</t>
  </si>
  <si>
    <t>TRA</t>
  </si>
  <si>
    <t>176.645 adjustments</t>
  </si>
  <si>
    <t>5% law</t>
  </si>
  <si>
    <t>1st adj. due on</t>
  </si>
  <si>
    <t>10/2/75 thru 9/30/81</t>
  </si>
  <si>
    <t>Oct. 1</t>
  </si>
  <si>
    <t>10/1/81 thru 9/30/92</t>
  </si>
  <si>
    <t>anniversary date</t>
  </si>
  <si>
    <t>10/1/92 thru 9/30/95</t>
  </si>
  <si>
    <t>2nd anniversary</t>
  </si>
  <si>
    <t>10/1/95 thru 9/30/13</t>
  </si>
  <si>
    <t>4th anniversary</t>
  </si>
  <si>
    <t>10/1/13 and on</t>
  </si>
  <si>
    <t>3rd anniversary</t>
  </si>
  <si>
    <t>change in 5% law</t>
  </si>
  <si>
    <t>All</t>
  </si>
  <si>
    <t>SS full retirement age</t>
  </si>
  <si>
    <t>65% of SAWW</t>
  </si>
  <si>
    <t>Year of Birth</t>
  </si>
  <si>
    <t>Age</t>
  </si>
  <si>
    <t>1937 or earlier</t>
  </si>
  <si>
    <t>65 and 2 months</t>
  </si>
  <si>
    <t>65 and 4 months</t>
  </si>
  <si>
    <t>65 and 6 months</t>
  </si>
  <si>
    <t>rounding</t>
  </si>
  <si>
    <t>65 and 8 months</t>
  </si>
  <si>
    <t>65 and 10 months</t>
  </si>
  <si>
    <t>1943-1954</t>
  </si>
  <si>
    <t>66 and 2 months</t>
  </si>
  <si>
    <t>66 and 4 months</t>
  </si>
  <si>
    <t>66 and 6 months</t>
  </si>
  <si>
    <t>66 and 8 months</t>
  </si>
  <si>
    <t>66 and 10 months</t>
  </si>
  <si>
    <t>1960 and later</t>
  </si>
  <si>
    <t>Need to know a weekly, monthly, annual rate?</t>
  </si>
  <si>
    <t>Enter what you know in the shaded cell.</t>
  </si>
  <si>
    <t>Min. PTD Rate</t>
  </si>
  <si>
    <t>SS</t>
  </si>
  <si>
    <t>Weekly</t>
  </si>
  <si>
    <t>Monthly</t>
  </si>
  <si>
    <t xml:space="preserve">Annual </t>
  </si>
  <si>
    <t>Annual</t>
  </si>
  <si>
    <t>MSRS/PERA</t>
  </si>
  <si>
    <t>State Patrol</t>
  </si>
  <si>
    <t>Correctional</t>
  </si>
  <si>
    <t>Judges</t>
  </si>
  <si>
    <t>Corrections</t>
  </si>
  <si>
    <t>Police/Fire</t>
  </si>
  <si>
    <t>11/30/2025`</t>
  </si>
  <si>
    <t>DOB</t>
  </si>
  <si>
    <t>Year born</t>
  </si>
  <si>
    <t># years</t>
  </si>
  <si>
    <t># months</t>
  </si>
  <si>
    <t>Retirement age</t>
  </si>
  <si>
    <t>SS retirement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</si>
</sst>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164" formatCode="&quot;$&quot;#,##0.00"/>
    <numFmt numFmtId="165" formatCode="0.0000%"/>
    <numFmt numFmtId="166" formatCode="mm/dd/yy;@"/>
    <numFmt numFmtId="167" formatCode="m/d/yy;@"/>
    <numFmt numFmtId="168" formatCode="m/d/yyyy;@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sz val="12"/>
      <color theme="1"/>
      <name val="Arial Narrow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gradientFill degree="90">
        <stop position="0">
          <color theme="0"/>
        </stop>
        <stop position="1">
          <color rgb="FFFF0000"/>
        </stop>
      </gradientFill>
    </fill>
    <fill>
      <patternFill patternType="solid">
        <fgColor theme="7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theme="9" tint="-0.24994659260841701"/>
      </right>
      <top/>
      <bottom/>
      <diagonal/>
    </border>
    <border>
      <left/>
      <right style="medium">
        <color theme="8"/>
      </right>
      <top/>
      <bottom/>
      <diagonal/>
    </border>
    <border>
      <left/>
      <right style="medium">
        <color theme="8"/>
      </right>
      <top/>
      <bottom style="medium">
        <color theme="8"/>
      </bottom>
      <diagonal/>
    </border>
    <border>
      <left/>
      <right/>
      <top/>
      <bottom style="medium">
        <color theme="8"/>
      </bottom>
      <diagonal/>
    </border>
    <border>
      <left style="medium">
        <color indexed="64"/>
      </left>
      <right style="medium">
        <color rgb="FF00B050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Border="1"/>
    <xf numFmtId="10" fontId="0" fillId="0" borderId="0" xfId="0" applyNumberFormat="1" applyBorder="1"/>
    <xf numFmtId="165" fontId="0" fillId="0" borderId="0" xfId="0" applyNumberFormat="1" applyBorder="1"/>
    <xf numFmtId="0" fontId="3" fillId="0" borderId="0" xfId="0" applyFont="1" applyBorder="1" applyAlignment="1">
      <alignment horizontal="center"/>
    </xf>
    <xf numFmtId="14" fontId="0" fillId="0" borderId="0" xfId="0" applyNumberForma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14" fontId="0" fillId="0" borderId="5" xfId="0" applyNumberFormat="1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14" fontId="0" fillId="0" borderId="12" xfId="0" applyNumberFormat="1" applyBorder="1"/>
    <xf numFmtId="0" fontId="3" fillId="0" borderId="13" xfId="0" applyFont="1" applyBorder="1" applyAlignment="1">
      <alignment horizontal="center"/>
    </xf>
    <xf numFmtId="165" fontId="0" fillId="0" borderId="13" xfId="0" applyNumberFormat="1" applyBorder="1"/>
    <xf numFmtId="0" fontId="0" fillId="0" borderId="18" xfId="0" applyBorder="1"/>
    <xf numFmtId="0" fontId="0" fillId="0" borderId="19" xfId="0" applyBorder="1"/>
    <xf numFmtId="14" fontId="0" fillId="0" borderId="18" xfId="0" applyNumberFormat="1" applyBorder="1"/>
    <xf numFmtId="164" fontId="1" fillId="0" borderId="24" xfId="0" applyNumberFormat="1" applyFont="1" applyBorder="1"/>
    <xf numFmtId="0" fontId="1" fillId="0" borderId="25" xfId="0" applyFont="1" applyBorder="1"/>
    <xf numFmtId="14" fontId="0" fillId="0" borderId="26" xfId="0" applyNumberFormat="1" applyBorder="1"/>
    <xf numFmtId="164" fontId="0" fillId="0" borderId="0" xfId="0" applyNumberFormat="1" applyBorder="1"/>
    <xf numFmtId="0" fontId="0" fillId="0" borderId="27" xfId="0" applyBorder="1"/>
    <xf numFmtId="0" fontId="1" fillId="3" borderId="23" xfId="0" applyFont="1" applyFill="1" applyBorder="1"/>
    <xf numFmtId="0" fontId="1" fillId="6" borderId="17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3" fillId="0" borderId="18" xfId="0" applyFont="1" applyBorder="1" applyAlignment="1">
      <alignment horizont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164" fontId="0" fillId="7" borderId="1" xfId="0" applyNumberFormat="1" applyFill="1" applyBorder="1" applyAlignment="1" applyProtection="1">
      <alignment horizontal="center"/>
      <protection locked="0"/>
    </xf>
    <xf numFmtId="164" fontId="0" fillId="8" borderId="1" xfId="0" applyNumberFormat="1" applyFill="1" applyBorder="1"/>
    <xf numFmtId="164" fontId="0" fillId="9" borderId="0" xfId="0" applyNumberFormat="1" applyFill="1"/>
    <xf numFmtId="164" fontId="0" fillId="0" borderId="0" xfId="0" applyNumberFormat="1" applyFill="1"/>
    <xf numFmtId="14" fontId="0" fillId="0" borderId="0" xfId="0" applyNumberFormat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 applyFill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 wrapText="1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 wrapText="1"/>
      <protection locked="0"/>
    </xf>
    <xf numFmtId="14" fontId="0" fillId="0" borderId="0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164" fontId="0" fillId="2" borderId="1" xfId="0" applyNumberFormat="1" applyFill="1" applyBorder="1" applyAlignment="1" applyProtection="1">
      <alignment horizontal="center" wrapText="1"/>
      <protection locked="0"/>
    </xf>
    <xf numFmtId="164" fontId="0" fillId="2" borderId="0" xfId="0" applyNumberFormat="1" applyFill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14" fontId="1" fillId="0" borderId="0" xfId="0" applyNumberFormat="1" applyFont="1" applyAlignment="1" applyProtection="1">
      <alignment horizontal="right"/>
      <protection locked="0"/>
    </xf>
    <xf numFmtId="14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166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1" fillId="0" borderId="28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164" fontId="1" fillId="0" borderId="11" xfId="0" applyNumberFormat="1" applyFont="1" applyBorder="1" applyAlignment="1" applyProtection="1">
      <alignment horizontal="center"/>
      <protection locked="0"/>
    </xf>
    <xf numFmtId="164" fontId="1" fillId="0" borderId="12" xfId="0" applyNumberFormat="1" applyFont="1" applyBorder="1" applyAlignment="1" applyProtection="1">
      <alignment horizontal="center" wrapText="1"/>
      <protection locked="0"/>
    </xf>
    <xf numFmtId="164" fontId="0" fillId="0" borderId="0" xfId="0" applyNumberFormat="1" applyBorder="1" applyAlignment="1" applyProtection="1">
      <alignment horizontal="center"/>
    </xf>
    <xf numFmtId="164" fontId="0" fillId="0" borderId="13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164" fontId="1" fillId="0" borderId="15" xfId="0" applyNumberFormat="1" applyFont="1" applyBorder="1" applyAlignment="1" applyProtection="1">
      <alignment horizontal="center"/>
      <protection locked="0"/>
    </xf>
    <xf numFmtId="164" fontId="1" fillId="0" borderId="16" xfId="0" applyNumberFormat="1" applyFont="1" applyBorder="1" applyAlignment="1" applyProtection="1">
      <alignment horizontal="center"/>
      <protection locked="0"/>
    </xf>
    <xf numFmtId="166" fontId="2" fillId="0" borderId="0" xfId="0" applyNumberFormat="1" applyFont="1" applyFill="1" applyBorder="1" applyAlignment="1" applyProtection="1">
      <alignment horizontal="center"/>
      <protection locked="0"/>
    </xf>
    <xf numFmtId="167" fontId="0" fillId="0" borderId="0" xfId="0" applyNumberFormat="1" applyProtection="1">
      <protection locked="0"/>
    </xf>
    <xf numFmtId="49" fontId="0" fillId="2" borderId="1" xfId="0" applyNumberFormat="1" applyFill="1" applyBorder="1" applyProtection="1"/>
    <xf numFmtId="14" fontId="0" fillId="2" borderId="1" xfId="0" applyNumberFormat="1" applyFill="1" applyBorder="1" applyProtection="1"/>
    <xf numFmtId="14" fontId="0" fillId="2" borderId="1" xfId="0" applyNumberFormat="1" applyFill="1" applyBorder="1" applyAlignment="1" applyProtection="1">
      <alignment horizontal="center"/>
    </xf>
    <xf numFmtId="3" fontId="0" fillId="2" borderId="1" xfId="0" applyNumberFormat="1" applyFill="1" applyBorder="1" applyAlignment="1" applyProtection="1">
      <alignment horizontal="center"/>
    </xf>
    <xf numFmtId="166" fontId="0" fillId="2" borderId="1" xfId="0" applyNumberFormat="1" applyFill="1" applyBorder="1" applyAlignment="1" applyProtection="1">
      <alignment horizontal="center"/>
    </xf>
    <xf numFmtId="164" fontId="1" fillId="0" borderId="12" xfId="0" applyNumberFormat="1" applyFont="1" applyBorder="1" applyAlignment="1" applyProtection="1">
      <alignment horizontal="center" vertical="center" wrapText="1"/>
      <protection locked="0"/>
    </xf>
    <xf numFmtId="8" fontId="7" fillId="0" borderId="0" xfId="0" applyNumberFormat="1" applyFont="1" applyAlignment="1" applyProtection="1">
      <alignment horizontal="right" vertical="center" wrapText="1"/>
      <protection locked="0"/>
    </xf>
    <xf numFmtId="14" fontId="0" fillId="0" borderId="0" xfId="0" applyNumberFormat="1"/>
    <xf numFmtId="1" fontId="0" fillId="0" borderId="0" xfId="0" applyNumberFormat="1"/>
    <xf numFmtId="0" fontId="0" fillId="10" borderId="0" xfId="0" applyFill="1"/>
    <xf numFmtId="14" fontId="0" fillId="10" borderId="0" xfId="0" applyNumberFormat="1" applyFill="1"/>
    <xf numFmtId="14" fontId="0" fillId="0" borderId="0" xfId="0" applyNumberFormat="1" applyFont="1" applyProtection="1">
      <protection locked="0"/>
    </xf>
    <xf numFmtId="14" fontId="0" fillId="0" borderId="0" xfId="0" applyNumberFormat="1" applyFont="1" applyAlignment="1" applyProtection="1">
      <alignment horizontal="right" vertical="center" wrapText="1"/>
      <protection locked="0"/>
    </xf>
    <xf numFmtId="164" fontId="0" fillId="0" borderId="0" xfId="0" applyNumberFormat="1" applyFont="1" applyAlignment="1" applyProtection="1">
      <alignment horizontal="center"/>
      <protection locked="0"/>
    </xf>
    <xf numFmtId="8" fontId="0" fillId="0" borderId="0" xfId="0" applyNumberFormat="1" applyFont="1" applyAlignment="1" applyProtection="1">
      <alignment horizontal="right" vertical="center" wrapText="1"/>
      <protection locked="0"/>
    </xf>
    <xf numFmtId="14" fontId="0" fillId="11" borderId="26" xfId="0" applyNumberFormat="1" applyFill="1" applyBorder="1"/>
    <xf numFmtId="164" fontId="0" fillId="11" borderId="0" xfId="0" applyNumberFormat="1" applyFill="1" applyBorder="1"/>
    <xf numFmtId="14" fontId="0" fillId="11" borderId="5" xfId="0" applyNumberFormat="1" applyFill="1" applyBorder="1"/>
    <xf numFmtId="14" fontId="0" fillId="11" borderId="0" xfId="0" applyNumberFormat="1" applyFill="1" applyBorder="1"/>
    <xf numFmtId="10" fontId="0" fillId="11" borderId="0" xfId="0" applyNumberFormat="1" applyFill="1" applyBorder="1"/>
    <xf numFmtId="14" fontId="0" fillId="11" borderId="12" xfId="0" applyNumberFormat="1" applyFill="1" applyBorder="1"/>
    <xf numFmtId="165" fontId="0" fillId="11" borderId="0" xfId="0" applyNumberFormat="1" applyFill="1" applyBorder="1"/>
    <xf numFmtId="14" fontId="0" fillId="0" borderId="8" xfId="0" applyNumberFormat="1" applyBorder="1"/>
    <xf numFmtId="0" fontId="1" fillId="6" borderId="0" xfId="0" applyFont="1" applyFill="1" applyBorder="1" applyAlignment="1">
      <alignment horizontal="center"/>
    </xf>
    <xf numFmtId="165" fontId="0" fillId="0" borderId="0" xfId="0" applyNumberFormat="1"/>
    <xf numFmtId="0" fontId="3" fillId="0" borderId="19" xfId="0" applyFont="1" applyBorder="1"/>
    <xf numFmtId="10" fontId="0" fillId="0" borderId="19" xfId="0" applyNumberFormat="1" applyBorder="1"/>
    <xf numFmtId="0" fontId="3" fillId="0" borderId="0" xfId="0" applyFont="1" applyBorder="1"/>
    <xf numFmtId="0" fontId="3" fillId="0" borderId="28" xfId="0" applyFont="1" applyBorder="1" applyAlignment="1">
      <alignment horizontal="center" wrapText="1"/>
    </xf>
    <xf numFmtId="0" fontId="1" fillId="2" borderId="11" xfId="0" applyFont="1" applyFill="1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1" xfId="0" applyBorder="1"/>
    <xf numFmtId="0" fontId="0" fillId="0" borderId="32" xfId="0" applyBorder="1" applyAlignment="1">
      <alignment horizontal="center"/>
    </xf>
    <xf numFmtId="10" fontId="0" fillId="0" borderId="13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0" fontId="0" fillId="0" borderId="14" xfId="0" applyBorder="1"/>
    <xf numFmtId="0" fontId="1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0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5" xfId="0" applyNumberFormat="1" applyBorder="1"/>
    <xf numFmtId="165" fontId="0" fillId="0" borderId="16" xfId="0" applyNumberFormat="1" applyBorder="1"/>
    <xf numFmtId="10" fontId="0" fillId="0" borderId="0" xfId="0" applyNumberFormat="1" applyFill="1" applyBorder="1"/>
    <xf numFmtId="10" fontId="0" fillId="0" borderId="16" xfId="0" applyNumberFormat="1" applyBorder="1" applyAlignment="1">
      <alignment horizontal="center"/>
    </xf>
    <xf numFmtId="14" fontId="0" fillId="0" borderId="14" xfId="0" applyNumberFormat="1" applyBorder="1"/>
    <xf numFmtId="165" fontId="0" fillId="11" borderId="15" xfId="0" applyNumberFormat="1" applyFill="1" applyBorder="1"/>
    <xf numFmtId="14" fontId="0" fillId="11" borderId="18" xfId="0" applyNumberFormat="1" applyFill="1" applyBorder="1"/>
    <xf numFmtId="0" fontId="0" fillId="11" borderId="12" xfId="0" applyFill="1" applyBorder="1"/>
    <xf numFmtId="10" fontId="0" fillId="0" borderId="8" xfId="0" applyNumberFormat="1" applyBorder="1"/>
    <xf numFmtId="168" fontId="0" fillId="0" borderId="18" xfId="0" applyNumberFormat="1" applyBorder="1"/>
    <xf numFmtId="10" fontId="0" fillId="0" borderId="33" xfId="0" applyNumberFormat="1" applyBorder="1"/>
    <xf numFmtId="165" fontId="0" fillId="0" borderId="21" xfId="0" applyNumberFormat="1" applyBorder="1"/>
    <xf numFmtId="10" fontId="0" fillId="0" borderId="21" xfId="0" applyNumberFormat="1" applyFill="1" applyBorder="1"/>
    <xf numFmtId="10" fontId="0" fillId="0" borderId="22" xfId="0" applyNumberFormat="1" applyFill="1" applyBorder="1"/>
    <xf numFmtId="14" fontId="0" fillId="0" borderId="7" xfId="0" applyNumberFormat="1" applyBorder="1"/>
    <xf numFmtId="0" fontId="0" fillId="0" borderId="34" xfId="0" applyBorder="1"/>
    <xf numFmtId="14" fontId="0" fillId="0" borderId="36" xfId="0" applyNumberFormat="1" applyBorder="1"/>
    <xf numFmtId="164" fontId="0" fillId="0" borderId="36" xfId="0" applyNumberFormat="1" applyBorder="1"/>
    <xf numFmtId="0" fontId="0" fillId="0" borderId="35" xfId="0" applyBorder="1"/>
    <xf numFmtId="0" fontId="0" fillId="0" borderId="37" xfId="0" applyBorder="1"/>
    <xf numFmtId="10" fontId="0" fillId="0" borderId="19" xfId="0" applyNumberFormat="1" applyFont="1" applyFill="1" applyBorder="1"/>
    <xf numFmtId="14" fontId="9" fillId="0" borderId="18" xfId="0" applyNumberFormat="1" applyFont="1" applyBorder="1"/>
    <xf numFmtId="14" fontId="9" fillId="0" borderId="20" xfId="0" applyNumberFormat="1" applyFont="1" applyBorder="1"/>
    <xf numFmtId="10" fontId="0" fillId="0" borderId="13" xfId="0" applyNumberFormat="1" applyFill="1" applyBorder="1" applyAlignment="1">
      <alignment horizontal="center"/>
    </xf>
    <xf numFmtId="164" fontId="6" fillId="0" borderId="0" xfId="0" applyNumberFormat="1" applyFont="1" applyAlignment="1" applyProtection="1">
      <alignment horizontal="center"/>
      <protection locked="0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8">
    <dxf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38100</xdr:rowOff>
        </xdr:from>
        <xdr:to>
          <xdr:col>6</xdr:col>
          <xdr:colOff>771525</xdr:colOff>
          <xdr:row>6</xdr:row>
          <xdr:rowOff>276225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209550</xdr:rowOff>
        </xdr:from>
        <xdr:to>
          <xdr:col>6</xdr:col>
          <xdr:colOff>752475</xdr:colOff>
          <xdr:row>6</xdr:row>
          <xdr:rowOff>476250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400050</xdr:rowOff>
        </xdr:from>
        <xdr:to>
          <xdr:col>6</xdr:col>
          <xdr:colOff>590550</xdr:colOff>
          <xdr:row>6</xdr:row>
          <xdr:rowOff>685800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 Check Box 3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137160</xdr:colOff>
      <xdr:row>0</xdr:row>
      <xdr:rowOff>0</xdr:rowOff>
    </xdr:from>
    <xdr:to>
      <xdr:col>11</xdr:col>
      <xdr:colOff>228600</xdr:colOff>
      <xdr:row>5</xdr:row>
      <xdr:rowOff>129540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875020" y="0"/>
          <a:ext cx="2697480" cy="185166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How this works</a:t>
          </a:r>
        </a:p>
        <a:p>
          <a:r>
            <a:rPr lang="en-US" sz="1100"/>
            <a:t>#1 -- Calculates</a:t>
          </a:r>
          <a:r>
            <a:rPr lang="en-US" sz="1100" baseline="0"/>
            <a:t> the # of weeks</a:t>
          </a:r>
        </a:p>
        <a:p>
          <a:r>
            <a:rPr lang="en-US" sz="1100" baseline="0"/>
            <a:t>#6 -- Adds the offset amounts in #3-#5</a:t>
          </a:r>
        </a:p>
        <a:p>
          <a:r>
            <a:rPr lang="en-US" sz="1100" baseline="0"/>
            <a:t>#7 -- Subtracts #6 from #2</a:t>
          </a:r>
        </a:p>
        <a:p>
          <a:r>
            <a:rPr lang="en-US" sz="1100" baseline="0"/>
            <a:t>#9 -- Subtracts #7 from #8</a:t>
          </a:r>
        </a:p>
        <a:p>
          <a:r>
            <a:rPr lang="en-US" sz="1100" baseline="0"/>
            <a:t>#10 -- Number 9 times 5 percent</a:t>
          </a:r>
        </a:p>
        <a:p>
          <a:r>
            <a:rPr lang="en-US" sz="1100" baseline="0"/>
            <a:t>#11 -- Subtracts #10 from #9</a:t>
          </a:r>
        </a:p>
        <a:p>
          <a:r>
            <a:rPr lang="en-US" sz="1100" baseline="0"/>
            <a:t>#12 -- Multiplies #1 by #7 </a:t>
          </a:r>
        </a:p>
        <a:p>
          <a:r>
            <a:rPr lang="en-US" sz="1100" baseline="0"/>
            <a:t>#13 -- Multiplies #1 by #11</a:t>
          </a:r>
        </a:p>
        <a:p>
          <a:r>
            <a:rPr lang="en-US" sz="1100" baseline="0"/>
            <a:t>#14 -- Adds #12 and #13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38100</xdr:rowOff>
        </xdr:from>
        <xdr:to>
          <xdr:col>6</xdr:col>
          <xdr:colOff>771525</xdr:colOff>
          <xdr:row>6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MSRS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209550</xdr:rowOff>
        </xdr:from>
        <xdr:to>
          <xdr:col>6</xdr:col>
          <xdr:colOff>752475</xdr:colOff>
          <xdr:row>6</xdr:row>
          <xdr:rowOff>476250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400050</xdr:rowOff>
        </xdr:from>
        <xdr:to>
          <xdr:col>6</xdr:col>
          <xdr:colOff>590550</xdr:colOff>
          <xdr:row>6</xdr:row>
          <xdr:rowOff>685800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 Check Box 3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137160</xdr:colOff>
      <xdr:row>0</xdr:row>
      <xdr:rowOff>0</xdr:rowOff>
    </xdr:from>
    <xdr:to>
      <xdr:col>11</xdr:col>
      <xdr:colOff>182880</xdr:colOff>
      <xdr:row>5</xdr:row>
      <xdr:rowOff>129540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75020" y="0"/>
          <a:ext cx="2651760" cy="185166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How this works</a:t>
          </a:r>
        </a:p>
        <a:p>
          <a:r>
            <a:rPr lang="en-US" sz="1100"/>
            <a:t>#1 -- Calculates</a:t>
          </a:r>
          <a:r>
            <a:rPr lang="en-US" sz="1100" baseline="0"/>
            <a:t> the # of weeks</a:t>
          </a:r>
        </a:p>
        <a:p>
          <a:r>
            <a:rPr lang="en-US" sz="1100" baseline="0"/>
            <a:t>#6 -- Adds the offset amounts in #3-#5</a:t>
          </a:r>
        </a:p>
        <a:p>
          <a:r>
            <a:rPr lang="en-US" sz="1100" baseline="0"/>
            <a:t>#7 -- Subtracts #6 from #2</a:t>
          </a:r>
        </a:p>
        <a:p>
          <a:r>
            <a:rPr lang="en-US" sz="1100" baseline="0"/>
            <a:t>#9 -- Subtracts #7 from #8</a:t>
          </a:r>
        </a:p>
        <a:p>
          <a:r>
            <a:rPr lang="en-US" sz="1100" baseline="0"/>
            <a:t>#10 -- Number 9 times 5 percent</a:t>
          </a:r>
        </a:p>
        <a:p>
          <a:r>
            <a:rPr lang="en-US" sz="1100" baseline="0"/>
            <a:t>#11 -- Subtracts #10 from #9</a:t>
          </a:r>
        </a:p>
        <a:p>
          <a:r>
            <a:rPr lang="en-US" sz="1100" baseline="0"/>
            <a:t>#12 -- Multiplies #1 by #7</a:t>
          </a:r>
        </a:p>
        <a:p>
          <a:r>
            <a:rPr lang="en-US" sz="1100" baseline="0"/>
            <a:t>#13 -- Multiplies #1 by #11</a:t>
          </a:r>
        </a:p>
        <a:p>
          <a:r>
            <a:rPr lang="en-US" sz="1100" baseline="0"/>
            <a:t>#14 -- Adds #12 and #13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60"/>
  <sheetViews>
    <sheetView zoomScaleNormal="100" workbookViewId="0">
      <pane ySplit="7" topLeftCell="I20" activePane="bottomLeft" state="frozen"/>
      <selection pane="bottomLeft" activeCell="Q21" sqref="Q21"/>
    </sheetView>
  </sheetViews>
  <sheetFormatPr defaultColWidth="8.85546875" defaultRowHeight="15"/>
  <cols>
    <col min="1" max="1" width="8.85546875" style="46"/>
    <col min="2" max="2" width="10.5703125" style="46" bestFit="1" customWidth="1"/>
    <col min="3" max="3" width="8.85546875" style="43"/>
    <col min="4" max="4" width="11.42578125" style="44" bestFit="1" customWidth="1"/>
    <col min="5" max="5" width="10.5703125" style="44" bestFit="1" customWidth="1"/>
    <col min="6" max="6" width="10.5703125" style="44" customWidth="1"/>
    <col min="7" max="7" width="12.28515625" style="44" bestFit="1" customWidth="1"/>
    <col min="8" max="8" width="10.5703125" style="44" bestFit="1" customWidth="1"/>
    <col min="9" max="9" width="14.28515625" style="44" bestFit="1" customWidth="1"/>
    <col min="10" max="10" width="11.28515625" style="44" bestFit="1" customWidth="1"/>
    <col min="11" max="11" width="12.42578125" style="44" bestFit="1" customWidth="1"/>
    <col min="12" max="12" width="11.85546875" style="44" bestFit="1" customWidth="1"/>
    <col min="13" max="14" width="13.85546875" style="44" bestFit="1" customWidth="1"/>
    <col min="15" max="15" width="12.5703125" style="44" bestFit="1" customWidth="1"/>
    <col min="16" max="16" width="13.85546875" style="44" bestFit="1" customWidth="1"/>
    <col min="17" max="17" width="26.140625" style="45" bestFit="1" customWidth="1"/>
    <col min="18" max="16384" width="8.85546875" style="45"/>
  </cols>
  <sheetData>
    <row r="1" spans="1:17">
      <c r="A1" s="46" t="s">
        <v>0</v>
      </c>
      <c r="B1" s="81">
        <f>'(A) PTD owed'!B1</f>
        <v>0</v>
      </c>
      <c r="D1" s="44" t="s">
        <v>1</v>
      </c>
      <c r="E1" s="84">
        <f>'(A) PTD owed'!E1</f>
        <v>0</v>
      </c>
      <c r="M1" s="69" t="s">
        <v>2</v>
      </c>
      <c r="N1" s="70" t="s">
        <v>3</v>
      </c>
      <c r="O1" s="70">
        <v>3</v>
      </c>
      <c r="P1" s="71" t="s">
        <v>4</v>
      </c>
    </row>
    <row r="2" spans="1:17" ht="32.450000000000003" customHeight="1">
      <c r="A2" s="41" t="s">
        <v>5</v>
      </c>
      <c r="B2" s="82">
        <f>'(A) PTD owed'!B2</f>
        <v>0</v>
      </c>
      <c r="F2" s="147"/>
      <c r="G2" s="147"/>
      <c r="M2" s="86" t="s">
        <v>6</v>
      </c>
      <c r="N2" s="73">
        <f>'(A) PTD owed'!N2</f>
        <v>0</v>
      </c>
      <c r="O2" s="73">
        <f>'(A) PTD owed'!O2</f>
        <v>0</v>
      </c>
      <c r="P2" s="74">
        <f>'(A) PTD owed'!P2</f>
        <v>0</v>
      </c>
      <c r="Q2" s="65"/>
    </row>
    <row r="3" spans="1:17" ht="60" customHeight="1">
      <c r="A3" s="46" t="s">
        <v>7</v>
      </c>
      <c r="B3" s="82">
        <f>'(A) PTD owed'!B3</f>
        <v>0</v>
      </c>
      <c r="D3" s="44" t="s">
        <v>8</v>
      </c>
      <c r="E3" s="83">
        <f>'(A) PTD owed'!E3</f>
        <v>0</v>
      </c>
      <c r="F3" s="48"/>
      <c r="G3" s="49" t="s">
        <v>9</v>
      </c>
      <c r="H3" s="49"/>
      <c r="J3" s="50"/>
      <c r="K3" s="50"/>
      <c r="L3" s="50"/>
      <c r="M3" s="72" t="s">
        <v>10</v>
      </c>
      <c r="N3" s="73">
        <f>N260</f>
        <v>0</v>
      </c>
      <c r="O3" s="73">
        <f>O260</f>
        <v>0</v>
      </c>
      <c r="P3" s="74">
        <f>P260</f>
        <v>0</v>
      </c>
      <c r="Q3" s="66"/>
    </row>
    <row r="4" spans="1:17" ht="53.25">
      <c r="A4" s="46" t="s">
        <v>11</v>
      </c>
      <c r="B4" s="82">
        <f>'(A) PTD owed'!B4</f>
        <v>0</v>
      </c>
      <c r="D4" s="49" t="s">
        <v>12</v>
      </c>
      <c r="E4" s="83">
        <f>'(A) PTD owed'!E4</f>
        <v>0</v>
      </c>
      <c r="F4" s="41"/>
      <c r="G4" s="85">
        <f>'(A) PTD owed'!G4</f>
        <v>0</v>
      </c>
      <c r="H4" s="51"/>
      <c r="M4" s="75"/>
      <c r="N4" s="73">
        <f>N2-N3</f>
        <v>0</v>
      </c>
      <c r="O4" s="73">
        <f t="shared" ref="O4:P4" si="0">O2-O3</f>
        <v>0</v>
      </c>
      <c r="P4" s="74">
        <f t="shared" si="0"/>
        <v>0</v>
      </c>
      <c r="Q4" s="66"/>
    </row>
    <row r="5" spans="1:17" ht="15.75" thickBot="1">
      <c r="B5" s="52"/>
      <c r="D5" s="44" t="s">
        <v>13</v>
      </c>
      <c r="E5" s="59" t="str">
        <f>'(A) PTD owed'!E5</f>
        <v/>
      </c>
      <c r="F5" s="41"/>
      <c r="G5" s="79" t="s">
        <v>14</v>
      </c>
      <c r="H5" s="51"/>
      <c r="M5" s="76"/>
      <c r="N5" s="77" t="str">
        <f>IF(N4=0,"",IF(N4&gt;0,"Underpayment","Overpayment"))</f>
        <v/>
      </c>
      <c r="O5" s="77" t="str">
        <f>IF(O4=0,"",IF(O4&gt;0,"Underpayment","Overpayment"))</f>
        <v/>
      </c>
      <c r="P5" s="78" t="str">
        <f>IF(P4=0,"",IF(P4&gt;0,"Underpayment","Overpayment"))</f>
        <v/>
      </c>
      <c r="Q5" s="66"/>
    </row>
    <row r="6" spans="1:17" ht="15" customHeight="1">
      <c r="B6" s="52"/>
      <c r="E6" s="41"/>
      <c r="F6" s="41"/>
      <c r="Q6" s="53"/>
    </row>
    <row r="7" spans="1:17" ht="78.599999999999994" customHeight="1">
      <c r="A7" s="42" t="s">
        <v>15</v>
      </c>
      <c r="B7" s="42" t="s">
        <v>16</v>
      </c>
      <c r="C7" s="54" t="s">
        <v>17</v>
      </c>
      <c r="D7" s="55" t="s">
        <v>18</v>
      </c>
      <c r="E7" s="55" t="s">
        <v>19</v>
      </c>
      <c r="F7" s="55" t="s">
        <v>20</v>
      </c>
      <c r="G7" s="55" t="s">
        <v>21</v>
      </c>
      <c r="H7" s="49" t="s">
        <v>22</v>
      </c>
      <c r="I7" s="49" t="s">
        <v>23</v>
      </c>
      <c r="J7" s="56" t="s">
        <v>24</v>
      </c>
      <c r="K7" s="49" t="s">
        <v>25</v>
      </c>
      <c r="L7" s="49" t="s">
        <v>26</v>
      </c>
      <c r="M7" s="49" t="s">
        <v>27</v>
      </c>
      <c r="N7" s="49" t="s">
        <v>28</v>
      </c>
      <c r="O7" s="49" t="s">
        <v>29</v>
      </c>
      <c r="P7" s="49" t="s">
        <v>30</v>
      </c>
      <c r="Q7" s="49" t="s">
        <v>31</v>
      </c>
    </row>
    <row r="8" spans="1:17">
      <c r="A8" s="80"/>
      <c r="B8" s="80"/>
      <c r="C8" s="61"/>
      <c r="H8" s="60">
        <f t="shared" ref="H8:H71" si="1">SUM(E8:G8)</f>
        <v>0</v>
      </c>
      <c r="I8" s="44">
        <f>IF(D8-H8&lt;0,0,(D8-H8))</f>
        <v>0</v>
      </c>
      <c r="J8" s="1"/>
      <c r="K8" s="60">
        <f>IF(J8&lt;1,0,(J8-I8))</f>
        <v>0</v>
      </c>
      <c r="L8" s="60" t="str">
        <f>IF($B$2&gt;=34973,"",IF(E8&gt;0,K8*0.05,"$0.00"))</f>
        <v>$0.00</v>
      </c>
      <c r="M8" s="44">
        <f>IF($B$2&gt;=34973,"",IF(K8&lt;0,0,(K8-L8)))</f>
        <v>0</v>
      </c>
      <c r="N8" s="44">
        <f>C8*I8</f>
        <v>0</v>
      </c>
      <c r="O8" s="60">
        <f>IF($B$2&gt;=34973,0,C8*M8)</f>
        <v>0</v>
      </c>
      <c r="P8" s="60">
        <f>N8+O8</f>
        <v>0</v>
      </c>
      <c r="Q8" s="57"/>
    </row>
    <row r="9" spans="1:17">
      <c r="A9" s="80"/>
      <c r="B9" s="80"/>
      <c r="C9" s="61"/>
      <c r="H9" s="60">
        <f t="shared" si="1"/>
        <v>0</v>
      </c>
      <c r="I9" s="44">
        <f>IF(D9-H9&lt;0,0,(D9-H9))</f>
        <v>0</v>
      </c>
      <c r="J9" s="1"/>
      <c r="K9" s="60">
        <f t="shared" ref="K9:K72" si="2">IF(J9&lt;1,0,(J9-I9))</f>
        <v>0</v>
      </c>
      <c r="L9" s="60" t="str">
        <f t="shared" ref="L9:L72" si="3">IF($B$2&gt;=34973,"",IF(E9&gt;0,K9*0.05,"$0.00"))</f>
        <v>$0.00</v>
      </c>
      <c r="M9" s="44">
        <f t="shared" ref="M9:M72" si="4">IF($B$2&gt;=34973,"",IF(K9&lt;0,0,(K9-L9)))</f>
        <v>0</v>
      </c>
      <c r="N9" s="44">
        <f t="shared" ref="N9:N72" si="5">C9*I9</f>
        <v>0</v>
      </c>
      <c r="O9" s="60">
        <f t="shared" ref="O9:O72" si="6">IF($B$2&gt;=34973,0,C9*M9)</f>
        <v>0</v>
      </c>
      <c r="P9" s="60">
        <f t="shared" ref="P9:P72" si="7">N9+O9</f>
        <v>0</v>
      </c>
      <c r="Q9" s="57"/>
    </row>
    <row r="10" spans="1:17">
      <c r="A10" s="80"/>
      <c r="B10" s="80"/>
      <c r="C10" s="61"/>
      <c r="H10" s="60">
        <f t="shared" si="1"/>
        <v>0</v>
      </c>
      <c r="I10" s="44">
        <f>IF(D10-H10&lt;0,0,(D10-H10))</f>
        <v>0</v>
      </c>
      <c r="J10" s="1"/>
      <c r="K10" s="60">
        <f t="shared" si="2"/>
        <v>0</v>
      </c>
      <c r="L10" s="60" t="str">
        <f t="shared" si="3"/>
        <v>$0.00</v>
      </c>
      <c r="M10" s="44">
        <f t="shared" si="4"/>
        <v>0</v>
      </c>
      <c r="N10" s="44">
        <f t="shared" si="5"/>
        <v>0</v>
      </c>
      <c r="O10" s="60">
        <f t="shared" si="6"/>
        <v>0</v>
      </c>
      <c r="P10" s="60">
        <f t="shared" si="7"/>
        <v>0</v>
      </c>
      <c r="Q10" s="57"/>
    </row>
    <row r="11" spans="1:17">
      <c r="A11" s="80"/>
      <c r="B11" s="80"/>
      <c r="C11" s="61"/>
      <c r="H11" s="60">
        <f t="shared" si="1"/>
        <v>0</v>
      </c>
      <c r="I11" s="44">
        <f t="shared" ref="I11:I74" si="8">IF(D11-H11&lt;0,0,(D11-H11))</f>
        <v>0</v>
      </c>
      <c r="J11" s="1"/>
      <c r="K11" s="60">
        <f t="shared" si="2"/>
        <v>0</v>
      </c>
      <c r="L11" s="60" t="str">
        <f t="shared" si="3"/>
        <v>$0.00</v>
      </c>
      <c r="M11" s="44">
        <f t="shared" si="4"/>
        <v>0</v>
      </c>
      <c r="N11" s="44">
        <f t="shared" si="5"/>
        <v>0</v>
      </c>
      <c r="O11" s="60">
        <f t="shared" si="6"/>
        <v>0</v>
      </c>
      <c r="P11" s="60">
        <f t="shared" si="7"/>
        <v>0</v>
      </c>
      <c r="Q11" s="57"/>
    </row>
    <row r="12" spans="1:17">
      <c r="A12" s="80"/>
      <c r="B12" s="80"/>
      <c r="C12" s="61"/>
      <c r="H12" s="60">
        <f t="shared" si="1"/>
        <v>0</v>
      </c>
      <c r="I12" s="44">
        <f t="shared" si="8"/>
        <v>0</v>
      </c>
      <c r="J12" s="1"/>
      <c r="K12" s="60">
        <f t="shared" si="2"/>
        <v>0</v>
      </c>
      <c r="L12" s="60" t="str">
        <f t="shared" si="3"/>
        <v>$0.00</v>
      </c>
      <c r="M12" s="44">
        <f t="shared" si="4"/>
        <v>0</v>
      </c>
      <c r="N12" s="44">
        <f t="shared" si="5"/>
        <v>0</v>
      </c>
      <c r="O12" s="60">
        <f t="shared" si="6"/>
        <v>0</v>
      </c>
      <c r="P12" s="60">
        <f t="shared" si="7"/>
        <v>0</v>
      </c>
      <c r="Q12" s="57"/>
    </row>
    <row r="13" spans="1:17">
      <c r="A13" s="80"/>
      <c r="B13" s="80"/>
      <c r="C13" s="61"/>
      <c r="H13" s="60">
        <f t="shared" si="1"/>
        <v>0</v>
      </c>
      <c r="I13" s="44">
        <f t="shared" si="8"/>
        <v>0</v>
      </c>
      <c r="J13" s="1"/>
      <c r="K13" s="60">
        <f t="shared" si="2"/>
        <v>0</v>
      </c>
      <c r="L13" s="60" t="str">
        <f t="shared" si="3"/>
        <v>$0.00</v>
      </c>
      <c r="M13" s="44">
        <f t="shared" si="4"/>
        <v>0</v>
      </c>
      <c r="N13" s="44">
        <f t="shared" si="5"/>
        <v>0</v>
      </c>
      <c r="O13" s="60">
        <f t="shared" si="6"/>
        <v>0</v>
      </c>
      <c r="P13" s="60">
        <f t="shared" si="7"/>
        <v>0</v>
      </c>
      <c r="Q13" s="57"/>
    </row>
    <row r="14" spans="1:17">
      <c r="A14" s="80"/>
      <c r="B14" s="80"/>
      <c r="C14" s="61"/>
      <c r="H14" s="60">
        <f t="shared" si="1"/>
        <v>0</v>
      </c>
      <c r="I14" s="44">
        <f t="shared" si="8"/>
        <v>0</v>
      </c>
      <c r="J14" s="1"/>
      <c r="K14" s="60">
        <f t="shared" si="2"/>
        <v>0</v>
      </c>
      <c r="L14" s="60" t="str">
        <f t="shared" si="3"/>
        <v>$0.00</v>
      </c>
      <c r="M14" s="44">
        <f t="shared" si="4"/>
        <v>0</v>
      </c>
      <c r="N14" s="44">
        <f t="shared" si="5"/>
        <v>0</v>
      </c>
      <c r="O14" s="60">
        <f t="shared" si="6"/>
        <v>0</v>
      </c>
      <c r="P14" s="60">
        <f t="shared" si="7"/>
        <v>0</v>
      </c>
      <c r="Q14" s="57"/>
    </row>
    <row r="15" spans="1:17">
      <c r="A15" s="80"/>
      <c r="B15" s="80"/>
      <c r="C15" s="61"/>
      <c r="H15" s="60">
        <f t="shared" si="1"/>
        <v>0</v>
      </c>
      <c r="I15" s="44">
        <f t="shared" si="8"/>
        <v>0</v>
      </c>
      <c r="J15" s="1"/>
      <c r="K15" s="60">
        <f t="shared" si="2"/>
        <v>0</v>
      </c>
      <c r="L15" s="60" t="str">
        <f t="shared" si="3"/>
        <v>$0.00</v>
      </c>
      <c r="M15" s="44">
        <f t="shared" si="4"/>
        <v>0</v>
      </c>
      <c r="N15" s="44">
        <f t="shared" si="5"/>
        <v>0</v>
      </c>
      <c r="O15" s="60">
        <f t="shared" si="6"/>
        <v>0</v>
      </c>
      <c r="P15" s="60">
        <f t="shared" si="7"/>
        <v>0</v>
      </c>
      <c r="Q15" s="57"/>
    </row>
    <row r="16" spans="1:17">
      <c r="A16" s="80"/>
      <c r="B16" s="80"/>
      <c r="C16" s="61"/>
      <c r="H16" s="60">
        <f t="shared" si="1"/>
        <v>0</v>
      </c>
      <c r="I16" s="44">
        <f t="shared" si="8"/>
        <v>0</v>
      </c>
      <c r="J16" s="1"/>
      <c r="K16" s="60">
        <f t="shared" si="2"/>
        <v>0</v>
      </c>
      <c r="L16" s="60" t="str">
        <f t="shared" si="3"/>
        <v>$0.00</v>
      </c>
      <c r="M16" s="44">
        <f t="shared" si="4"/>
        <v>0</v>
      </c>
      <c r="N16" s="44">
        <f t="shared" si="5"/>
        <v>0</v>
      </c>
      <c r="O16" s="60">
        <f t="shared" si="6"/>
        <v>0</v>
      </c>
      <c r="P16" s="60">
        <f t="shared" si="7"/>
        <v>0</v>
      </c>
      <c r="Q16" s="57"/>
    </row>
    <row r="17" spans="1:17">
      <c r="A17" s="80"/>
      <c r="B17" s="80"/>
      <c r="C17" s="61"/>
      <c r="H17" s="60">
        <f t="shared" si="1"/>
        <v>0</v>
      </c>
      <c r="I17" s="44">
        <f t="shared" si="8"/>
        <v>0</v>
      </c>
      <c r="J17" s="1"/>
      <c r="K17" s="60">
        <f t="shared" si="2"/>
        <v>0</v>
      </c>
      <c r="L17" s="60" t="str">
        <f t="shared" si="3"/>
        <v>$0.00</v>
      </c>
      <c r="M17" s="44">
        <f t="shared" si="4"/>
        <v>0</v>
      </c>
      <c r="N17" s="44">
        <f t="shared" si="5"/>
        <v>0</v>
      </c>
      <c r="O17" s="60">
        <f t="shared" si="6"/>
        <v>0</v>
      </c>
      <c r="P17" s="60">
        <f t="shared" si="7"/>
        <v>0</v>
      </c>
      <c r="Q17" s="57"/>
    </row>
    <row r="18" spans="1:17">
      <c r="A18" s="80"/>
      <c r="B18" s="80"/>
      <c r="C18" s="61"/>
      <c r="H18" s="60">
        <f t="shared" si="1"/>
        <v>0</v>
      </c>
      <c r="I18" s="44">
        <f t="shared" si="8"/>
        <v>0</v>
      </c>
      <c r="J18" s="1"/>
      <c r="K18" s="60">
        <f t="shared" si="2"/>
        <v>0</v>
      </c>
      <c r="L18" s="60" t="str">
        <f t="shared" si="3"/>
        <v>$0.00</v>
      </c>
      <c r="M18" s="44">
        <f t="shared" si="4"/>
        <v>0</v>
      </c>
      <c r="N18" s="44">
        <f t="shared" si="5"/>
        <v>0</v>
      </c>
      <c r="O18" s="60">
        <f t="shared" si="6"/>
        <v>0</v>
      </c>
      <c r="P18" s="60">
        <f t="shared" si="7"/>
        <v>0</v>
      </c>
      <c r="Q18" s="57"/>
    </row>
    <row r="19" spans="1:17">
      <c r="A19" s="80"/>
      <c r="B19" s="80"/>
      <c r="C19" s="61"/>
      <c r="H19" s="60">
        <f t="shared" si="1"/>
        <v>0</v>
      </c>
      <c r="I19" s="44">
        <f t="shared" si="8"/>
        <v>0</v>
      </c>
      <c r="J19" s="1"/>
      <c r="K19" s="60">
        <f t="shared" si="2"/>
        <v>0</v>
      </c>
      <c r="L19" s="60" t="str">
        <f t="shared" si="3"/>
        <v>$0.00</v>
      </c>
      <c r="M19" s="44">
        <f t="shared" si="4"/>
        <v>0</v>
      </c>
      <c r="N19" s="44">
        <f t="shared" si="5"/>
        <v>0</v>
      </c>
      <c r="O19" s="60">
        <f t="shared" si="6"/>
        <v>0</v>
      </c>
      <c r="P19" s="60">
        <f t="shared" si="7"/>
        <v>0</v>
      </c>
      <c r="Q19" s="57"/>
    </row>
    <row r="20" spans="1:17">
      <c r="A20" s="80"/>
      <c r="B20" s="80"/>
      <c r="C20" s="61"/>
      <c r="H20" s="60">
        <f t="shared" si="1"/>
        <v>0</v>
      </c>
      <c r="I20" s="44">
        <f t="shared" si="8"/>
        <v>0</v>
      </c>
      <c r="J20" s="1"/>
      <c r="K20" s="60">
        <f t="shared" si="2"/>
        <v>0</v>
      </c>
      <c r="L20" s="60" t="str">
        <f t="shared" si="3"/>
        <v>$0.00</v>
      </c>
      <c r="M20" s="44">
        <f t="shared" si="4"/>
        <v>0</v>
      </c>
      <c r="N20" s="44">
        <f t="shared" si="5"/>
        <v>0</v>
      </c>
      <c r="O20" s="60">
        <f t="shared" si="6"/>
        <v>0</v>
      </c>
      <c r="P20" s="60">
        <f t="shared" si="7"/>
        <v>0</v>
      </c>
      <c r="Q20" s="57"/>
    </row>
    <row r="21" spans="1:17">
      <c r="A21" s="80"/>
      <c r="B21" s="80"/>
      <c r="C21" s="61"/>
      <c r="H21" s="60">
        <f t="shared" si="1"/>
        <v>0</v>
      </c>
      <c r="I21" s="44">
        <f t="shared" si="8"/>
        <v>0</v>
      </c>
      <c r="J21" s="1"/>
      <c r="K21" s="60">
        <f t="shared" si="2"/>
        <v>0</v>
      </c>
      <c r="L21" s="60" t="str">
        <f t="shared" si="3"/>
        <v>$0.00</v>
      </c>
      <c r="M21" s="44">
        <f t="shared" si="4"/>
        <v>0</v>
      </c>
      <c r="N21" s="44">
        <f t="shared" si="5"/>
        <v>0</v>
      </c>
      <c r="O21" s="60">
        <f t="shared" si="6"/>
        <v>0</v>
      </c>
      <c r="P21" s="60">
        <f t="shared" si="7"/>
        <v>0</v>
      </c>
      <c r="Q21" s="57"/>
    </row>
    <row r="22" spans="1:17">
      <c r="A22" s="80"/>
      <c r="B22" s="80"/>
      <c r="C22" s="61"/>
      <c r="H22" s="60">
        <f t="shared" si="1"/>
        <v>0</v>
      </c>
      <c r="I22" s="44">
        <f t="shared" si="8"/>
        <v>0</v>
      </c>
      <c r="J22" s="1"/>
      <c r="K22" s="60">
        <f t="shared" si="2"/>
        <v>0</v>
      </c>
      <c r="L22" s="60" t="str">
        <f t="shared" si="3"/>
        <v>$0.00</v>
      </c>
      <c r="M22" s="44">
        <f t="shared" si="4"/>
        <v>0</v>
      </c>
      <c r="N22" s="44">
        <f t="shared" si="5"/>
        <v>0</v>
      </c>
      <c r="O22" s="60">
        <f t="shared" si="6"/>
        <v>0</v>
      </c>
      <c r="P22" s="60">
        <f t="shared" si="7"/>
        <v>0</v>
      </c>
      <c r="Q22" s="57"/>
    </row>
    <row r="23" spans="1:17">
      <c r="A23" s="80"/>
      <c r="B23" s="80"/>
      <c r="C23" s="61"/>
      <c r="H23" s="60">
        <f t="shared" si="1"/>
        <v>0</v>
      </c>
      <c r="I23" s="44">
        <f t="shared" si="8"/>
        <v>0</v>
      </c>
      <c r="J23" s="1"/>
      <c r="K23" s="60">
        <f t="shared" si="2"/>
        <v>0</v>
      </c>
      <c r="L23" s="60" t="str">
        <f t="shared" si="3"/>
        <v>$0.00</v>
      </c>
      <c r="M23" s="44">
        <f t="shared" si="4"/>
        <v>0</v>
      </c>
      <c r="N23" s="44">
        <f t="shared" si="5"/>
        <v>0</v>
      </c>
      <c r="O23" s="60">
        <f t="shared" si="6"/>
        <v>0</v>
      </c>
      <c r="P23" s="60">
        <f t="shared" si="7"/>
        <v>0</v>
      </c>
      <c r="Q23" s="57"/>
    </row>
    <row r="24" spans="1:17">
      <c r="A24" s="80"/>
      <c r="B24" s="80"/>
      <c r="C24" s="61"/>
      <c r="H24" s="60">
        <f t="shared" si="1"/>
        <v>0</v>
      </c>
      <c r="I24" s="44">
        <f t="shared" si="8"/>
        <v>0</v>
      </c>
      <c r="J24" s="1"/>
      <c r="K24" s="60">
        <f t="shared" si="2"/>
        <v>0</v>
      </c>
      <c r="L24" s="60" t="str">
        <f t="shared" si="3"/>
        <v>$0.00</v>
      </c>
      <c r="M24" s="44">
        <f t="shared" si="4"/>
        <v>0</v>
      </c>
      <c r="N24" s="44">
        <f t="shared" si="5"/>
        <v>0</v>
      </c>
      <c r="O24" s="60">
        <f t="shared" si="6"/>
        <v>0</v>
      </c>
      <c r="P24" s="60">
        <f t="shared" si="7"/>
        <v>0</v>
      </c>
      <c r="Q24" s="57"/>
    </row>
    <row r="25" spans="1:17">
      <c r="A25" s="80"/>
      <c r="B25" s="80"/>
      <c r="C25" s="61"/>
      <c r="H25" s="60">
        <f t="shared" si="1"/>
        <v>0</v>
      </c>
      <c r="I25" s="44">
        <f t="shared" si="8"/>
        <v>0</v>
      </c>
      <c r="J25" s="1"/>
      <c r="K25" s="60">
        <f t="shared" si="2"/>
        <v>0</v>
      </c>
      <c r="L25" s="60" t="str">
        <f t="shared" si="3"/>
        <v>$0.00</v>
      </c>
      <c r="M25" s="44">
        <f t="shared" si="4"/>
        <v>0</v>
      </c>
      <c r="N25" s="44">
        <f t="shared" si="5"/>
        <v>0</v>
      </c>
      <c r="O25" s="60">
        <f t="shared" si="6"/>
        <v>0</v>
      </c>
      <c r="P25" s="60">
        <f t="shared" si="7"/>
        <v>0</v>
      </c>
      <c r="Q25" s="57"/>
    </row>
    <row r="26" spans="1:17">
      <c r="A26" s="80"/>
      <c r="B26" s="80"/>
      <c r="C26" s="61"/>
      <c r="H26" s="60">
        <f t="shared" si="1"/>
        <v>0</v>
      </c>
      <c r="I26" s="44">
        <f t="shared" si="8"/>
        <v>0</v>
      </c>
      <c r="J26" s="1"/>
      <c r="K26" s="60">
        <f t="shared" si="2"/>
        <v>0</v>
      </c>
      <c r="L26" s="60" t="str">
        <f t="shared" si="3"/>
        <v>$0.00</v>
      </c>
      <c r="M26" s="44">
        <f t="shared" si="4"/>
        <v>0</v>
      </c>
      <c r="N26" s="44">
        <f t="shared" si="5"/>
        <v>0</v>
      </c>
      <c r="O26" s="60">
        <f t="shared" si="6"/>
        <v>0</v>
      </c>
      <c r="P26" s="60">
        <f t="shared" si="7"/>
        <v>0</v>
      </c>
      <c r="Q26" s="57"/>
    </row>
    <row r="27" spans="1:17">
      <c r="A27" s="80"/>
      <c r="B27" s="80"/>
      <c r="C27" s="61"/>
      <c r="H27" s="60">
        <f t="shared" si="1"/>
        <v>0</v>
      </c>
      <c r="I27" s="44">
        <f t="shared" si="8"/>
        <v>0</v>
      </c>
      <c r="J27" s="1"/>
      <c r="K27" s="60">
        <f t="shared" si="2"/>
        <v>0</v>
      </c>
      <c r="L27" s="60" t="str">
        <f t="shared" si="3"/>
        <v>$0.00</v>
      </c>
      <c r="M27" s="44">
        <f t="shared" si="4"/>
        <v>0</v>
      </c>
      <c r="N27" s="44">
        <f t="shared" si="5"/>
        <v>0</v>
      </c>
      <c r="O27" s="60">
        <f t="shared" si="6"/>
        <v>0</v>
      </c>
      <c r="P27" s="60">
        <f t="shared" si="7"/>
        <v>0</v>
      </c>
      <c r="Q27" s="57"/>
    </row>
    <row r="28" spans="1:17">
      <c r="A28" s="80"/>
      <c r="B28" s="80"/>
      <c r="C28" s="61"/>
      <c r="H28" s="60">
        <f t="shared" si="1"/>
        <v>0</v>
      </c>
      <c r="I28" s="44">
        <f t="shared" si="8"/>
        <v>0</v>
      </c>
      <c r="J28" s="1"/>
      <c r="K28" s="60">
        <f t="shared" si="2"/>
        <v>0</v>
      </c>
      <c r="L28" s="60" t="str">
        <f t="shared" si="3"/>
        <v>$0.00</v>
      </c>
      <c r="M28" s="44">
        <f t="shared" si="4"/>
        <v>0</v>
      </c>
      <c r="N28" s="44">
        <f t="shared" si="5"/>
        <v>0</v>
      </c>
      <c r="O28" s="60">
        <f t="shared" si="6"/>
        <v>0</v>
      </c>
      <c r="P28" s="60">
        <f t="shared" si="7"/>
        <v>0</v>
      </c>
      <c r="Q28" s="57"/>
    </row>
    <row r="29" spans="1:17">
      <c r="A29" s="80"/>
      <c r="B29" s="80"/>
      <c r="C29" s="61"/>
      <c r="H29" s="60">
        <f t="shared" si="1"/>
        <v>0</v>
      </c>
      <c r="I29" s="44">
        <f t="shared" si="8"/>
        <v>0</v>
      </c>
      <c r="J29" s="1"/>
      <c r="K29" s="60">
        <f t="shared" si="2"/>
        <v>0</v>
      </c>
      <c r="L29" s="60" t="str">
        <f t="shared" si="3"/>
        <v>$0.00</v>
      </c>
      <c r="M29" s="44">
        <f t="shared" si="4"/>
        <v>0</v>
      </c>
      <c r="N29" s="44">
        <f t="shared" si="5"/>
        <v>0</v>
      </c>
      <c r="O29" s="60">
        <f t="shared" si="6"/>
        <v>0</v>
      </c>
      <c r="P29" s="60">
        <f t="shared" si="7"/>
        <v>0</v>
      </c>
      <c r="Q29" s="57"/>
    </row>
    <row r="30" spans="1:17">
      <c r="A30" s="80"/>
      <c r="B30" s="80"/>
      <c r="C30" s="61"/>
      <c r="H30" s="60">
        <f t="shared" si="1"/>
        <v>0</v>
      </c>
      <c r="I30" s="44">
        <f t="shared" si="8"/>
        <v>0</v>
      </c>
      <c r="J30" s="1"/>
      <c r="K30" s="60">
        <f t="shared" si="2"/>
        <v>0</v>
      </c>
      <c r="L30" s="60" t="str">
        <f t="shared" si="3"/>
        <v>$0.00</v>
      </c>
      <c r="M30" s="44">
        <f t="shared" si="4"/>
        <v>0</v>
      </c>
      <c r="N30" s="44">
        <f t="shared" si="5"/>
        <v>0</v>
      </c>
      <c r="O30" s="60">
        <f t="shared" si="6"/>
        <v>0</v>
      </c>
      <c r="P30" s="60">
        <f t="shared" si="7"/>
        <v>0</v>
      </c>
      <c r="Q30" s="57"/>
    </row>
    <row r="31" spans="1:17">
      <c r="A31" s="80"/>
      <c r="B31" s="80"/>
      <c r="C31" s="61"/>
      <c r="H31" s="60">
        <f t="shared" si="1"/>
        <v>0</v>
      </c>
      <c r="I31" s="44">
        <f t="shared" si="8"/>
        <v>0</v>
      </c>
      <c r="J31" s="1"/>
      <c r="K31" s="60">
        <f t="shared" si="2"/>
        <v>0</v>
      </c>
      <c r="L31" s="60" t="str">
        <f t="shared" si="3"/>
        <v>$0.00</v>
      </c>
      <c r="M31" s="44">
        <f t="shared" si="4"/>
        <v>0</v>
      </c>
      <c r="N31" s="44">
        <f t="shared" si="5"/>
        <v>0</v>
      </c>
      <c r="O31" s="60">
        <f t="shared" si="6"/>
        <v>0</v>
      </c>
      <c r="P31" s="60">
        <f t="shared" si="7"/>
        <v>0</v>
      </c>
      <c r="Q31" s="57"/>
    </row>
    <row r="32" spans="1:17">
      <c r="A32" s="80"/>
      <c r="B32" s="80"/>
      <c r="C32" s="61"/>
      <c r="H32" s="60">
        <f t="shared" si="1"/>
        <v>0</v>
      </c>
      <c r="I32" s="44">
        <f t="shared" si="8"/>
        <v>0</v>
      </c>
      <c r="J32" s="1"/>
      <c r="K32" s="60">
        <f t="shared" si="2"/>
        <v>0</v>
      </c>
      <c r="L32" s="60" t="str">
        <f t="shared" si="3"/>
        <v>$0.00</v>
      </c>
      <c r="M32" s="44">
        <f t="shared" si="4"/>
        <v>0</v>
      </c>
      <c r="N32" s="44">
        <f t="shared" si="5"/>
        <v>0</v>
      </c>
      <c r="O32" s="60">
        <f t="shared" si="6"/>
        <v>0</v>
      </c>
      <c r="P32" s="60">
        <f t="shared" si="7"/>
        <v>0</v>
      </c>
      <c r="Q32" s="57"/>
    </row>
    <row r="33" spans="1:17">
      <c r="A33" s="80"/>
      <c r="B33" s="80"/>
      <c r="C33" s="61"/>
      <c r="H33" s="60">
        <f t="shared" si="1"/>
        <v>0</v>
      </c>
      <c r="I33" s="44">
        <f t="shared" si="8"/>
        <v>0</v>
      </c>
      <c r="J33" s="1"/>
      <c r="K33" s="60">
        <f t="shared" si="2"/>
        <v>0</v>
      </c>
      <c r="L33" s="60" t="str">
        <f t="shared" si="3"/>
        <v>$0.00</v>
      </c>
      <c r="M33" s="44">
        <f t="shared" si="4"/>
        <v>0</v>
      </c>
      <c r="N33" s="44">
        <f t="shared" si="5"/>
        <v>0</v>
      </c>
      <c r="O33" s="60">
        <f t="shared" si="6"/>
        <v>0</v>
      </c>
      <c r="P33" s="60">
        <f t="shared" si="7"/>
        <v>0</v>
      </c>
      <c r="Q33" s="57"/>
    </row>
    <row r="34" spans="1:17">
      <c r="A34" s="80"/>
      <c r="B34" s="80"/>
      <c r="C34" s="61"/>
      <c r="H34" s="60">
        <f t="shared" si="1"/>
        <v>0</v>
      </c>
      <c r="I34" s="44">
        <f t="shared" si="8"/>
        <v>0</v>
      </c>
      <c r="J34" s="1"/>
      <c r="K34" s="60">
        <f t="shared" si="2"/>
        <v>0</v>
      </c>
      <c r="L34" s="60" t="str">
        <f t="shared" si="3"/>
        <v>$0.00</v>
      </c>
      <c r="M34" s="44">
        <f t="shared" si="4"/>
        <v>0</v>
      </c>
      <c r="N34" s="44">
        <f t="shared" si="5"/>
        <v>0</v>
      </c>
      <c r="O34" s="60">
        <f t="shared" si="6"/>
        <v>0</v>
      </c>
      <c r="P34" s="60">
        <f t="shared" si="7"/>
        <v>0</v>
      </c>
      <c r="Q34" s="57"/>
    </row>
    <row r="35" spans="1:17">
      <c r="A35" s="80"/>
      <c r="B35" s="80"/>
      <c r="C35" s="61"/>
      <c r="H35" s="60">
        <f t="shared" si="1"/>
        <v>0</v>
      </c>
      <c r="I35" s="44">
        <f t="shared" si="8"/>
        <v>0</v>
      </c>
      <c r="J35" s="1"/>
      <c r="K35" s="60">
        <f t="shared" si="2"/>
        <v>0</v>
      </c>
      <c r="L35" s="60" t="str">
        <f t="shared" si="3"/>
        <v>$0.00</v>
      </c>
      <c r="M35" s="44">
        <f t="shared" si="4"/>
        <v>0</v>
      </c>
      <c r="N35" s="44">
        <f t="shared" si="5"/>
        <v>0</v>
      </c>
      <c r="O35" s="60">
        <f t="shared" si="6"/>
        <v>0</v>
      </c>
      <c r="P35" s="60">
        <f t="shared" si="7"/>
        <v>0</v>
      </c>
      <c r="Q35" s="57"/>
    </row>
    <row r="36" spans="1:17">
      <c r="A36" s="80"/>
      <c r="B36" s="80"/>
      <c r="C36" s="61"/>
      <c r="H36" s="60">
        <f t="shared" si="1"/>
        <v>0</v>
      </c>
      <c r="I36" s="44">
        <f t="shared" si="8"/>
        <v>0</v>
      </c>
      <c r="J36" s="1"/>
      <c r="K36" s="60">
        <f t="shared" si="2"/>
        <v>0</v>
      </c>
      <c r="L36" s="60" t="str">
        <f t="shared" si="3"/>
        <v>$0.00</v>
      </c>
      <c r="M36" s="44">
        <f t="shared" si="4"/>
        <v>0</v>
      </c>
      <c r="N36" s="44">
        <f t="shared" si="5"/>
        <v>0</v>
      </c>
      <c r="O36" s="60">
        <f t="shared" si="6"/>
        <v>0</v>
      </c>
      <c r="P36" s="60">
        <f t="shared" si="7"/>
        <v>0</v>
      </c>
      <c r="Q36" s="57"/>
    </row>
    <row r="37" spans="1:17">
      <c r="A37" s="80"/>
      <c r="B37" s="80"/>
      <c r="C37" s="61"/>
      <c r="H37" s="60">
        <f t="shared" si="1"/>
        <v>0</v>
      </c>
      <c r="I37" s="44">
        <f t="shared" si="8"/>
        <v>0</v>
      </c>
      <c r="J37" s="1"/>
      <c r="K37" s="60">
        <f t="shared" si="2"/>
        <v>0</v>
      </c>
      <c r="L37" s="60" t="str">
        <f t="shared" si="3"/>
        <v>$0.00</v>
      </c>
      <c r="M37" s="44">
        <f t="shared" si="4"/>
        <v>0</v>
      </c>
      <c r="N37" s="44">
        <f t="shared" si="5"/>
        <v>0</v>
      </c>
      <c r="O37" s="60">
        <f t="shared" si="6"/>
        <v>0</v>
      </c>
      <c r="P37" s="60">
        <f t="shared" si="7"/>
        <v>0</v>
      </c>
      <c r="Q37" s="57"/>
    </row>
    <row r="38" spans="1:17">
      <c r="A38" s="80"/>
      <c r="B38" s="80"/>
      <c r="C38" s="61"/>
      <c r="H38" s="60">
        <f t="shared" si="1"/>
        <v>0</v>
      </c>
      <c r="I38" s="44">
        <f t="shared" si="8"/>
        <v>0</v>
      </c>
      <c r="J38" s="1"/>
      <c r="K38" s="60">
        <f t="shared" si="2"/>
        <v>0</v>
      </c>
      <c r="L38" s="60" t="str">
        <f t="shared" si="3"/>
        <v>$0.00</v>
      </c>
      <c r="M38" s="44">
        <f t="shared" si="4"/>
        <v>0</v>
      </c>
      <c r="N38" s="44">
        <f t="shared" si="5"/>
        <v>0</v>
      </c>
      <c r="O38" s="60">
        <f t="shared" si="6"/>
        <v>0</v>
      </c>
      <c r="P38" s="60">
        <f t="shared" si="7"/>
        <v>0</v>
      </c>
      <c r="Q38" s="57"/>
    </row>
    <row r="39" spans="1:17">
      <c r="A39" s="80"/>
      <c r="B39" s="80"/>
      <c r="C39" s="61"/>
      <c r="H39" s="60">
        <f t="shared" si="1"/>
        <v>0</v>
      </c>
      <c r="I39" s="44">
        <f t="shared" si="8"/>
        <v>0</v>
      </c>
      <c r="J39" s="1"/>
      <c r="K39" s="60">
        <f t="shared" si="2"/>
        <v>0</v>
      </c>
      <c r="L39" s="60" t="str">
        <f t="shared" si="3"/>
        <v>$0.00</v>
      </c>
      <c r="M39" s="44">
        <f t="shared" si="4"/>
        <v>0</v>
      </c>
      <c r="N39" s="44">
        <f t="shared" si="5"/>
        <v>0</v>
      </c>
      <c r="O39" s="60">
        <f t="shared" si="6"/>
        <v>0</v>
      </c>
      <c r="P39" s="60">
        <f t="shared" si="7"/>
        <v>0</v>
      </c>
      <c r="Q39" s="57"/>
    </row>
    <row r="40" spans="1:17">
      <c r="A40" s="80"/>
      <c r="B40" s="80"/>
      <c r="C40" s="61"/>
      <c r="H40" s="60">
        <f t="shared" si="1"/>
        <v>0</v>
      </c>
      <c r="I40" s="44">
        <f t="shared" si="8"/>
        <v>0</v>
      </c>
      <c r="J40" s="1"/>
      <c r="K40" s="60">
        <f t="shared" si="2"/>
        <v>0</v>
      </c>
      <c r="L40" s="60" t="str">
        <f t="shared" si="3"/>
        <v>$0.00</v>
      </c>
      <c r="M40" s="44">
        <f t="shared" si="4"/>
        <v>0</v>
      </c>
      <c r="N40" s="44">
        <f t="shared" si="5"/>
        <v>0</v>
      </c>
      <c r="O40" s="60">
        <f t="shared" si="6"/>
        <v>0</v>
      </c>
      <c r="P40" s="60">
        <f t="shared" si="7"/>
        <v>0</v>
      </c>
      <c r="Q40" s="57"/>
    </row>
    <row r="41" spans="1:17">
      <c r="A41" s="80"/>
      <c r="B41" s="80"/>
      <c r="C41" s="61"/>
      <c r="H41" s="60">
        <f t="shared" si="1"/>
        <v>0</v>
      </c>
      <c r="I41" s="44">
        <f t="shared" si="8"/>
        <v>0</v>
      </c>
      <c r="J41" s="1"/>
      <c r="K41" s="60">
        <f t="shared" si="2"/>
        <v>0</v>
      </c>
      <c r="L41" s="60" t="str">
        <f t="shared" si="3"/>
        <v>$0.00</v>
      </c>
      <c r="M41" s="44">
        <f t="shared" si="4"/>
        <v>0</v>
      </c>
      <c r="N41" s="44">
        <f t="shared" si="5"/>
        <v>0</v>
      </c>
      <c r="O41" s="60">
        <f t="shared" si="6"/>
        <v>0</v>
      </c>
      <c r="P41" s="60">
        <f t="shared" si="7"/>
        <v>0</v>
      </c>
      <c r="Q41" s="57"/>
    </row>
    <row r="42" spans="1:17">
      <c r="A42" s="80"/>
      <c r="B42" s="80"/>
      <c r="C42" s="61"/>
      <c r="H42" s="60">
        <f t="shared" si="1"/>
        <v>0</v>
      </c>
      <c r="I42" s="44">
        <f t="shared" si="8"/>
        <v>0</v>
      </c>
      <c r="J42" s="1"/>
      <c r="K42" s="60">
        <f t="shared" si="2"/>
        <v>0</v>
      </c>
      <c r="L42" s="60" t="str">
        <f t="shared" si="3"/>
        <v>$0.00</v>
      </c>
      <c r="M42" s="44">
        <f t="shared" si="4"/>
        <v>0</v>
      </c>
      <c r="N42" s="44">
        <f t="shared" si="5"/>
        <v>0</v>
      </c>
      <c r="O42" s="60">
        <f t="shared" si="6"/>
        <v>0</v>
      </c>
      <c r="P42" s="60">
        <f t="shared" si="7"/>
        <v>0</v>
      </c>
      <c r="Q42" s="57"/>
    </row>
    <row r="43" spans="1:17">
      <c r="A43" s="80"/>
      <c r="B43" s="80"/>
      <c r="C43" s="61"/>
      <c r="H43" s="60">
        <f t="shared" si="1"/>
        <v>0</v>
      </c>
      <c r="I43" s="44">
        <f t="shared" si="8"/>
        <v>0</v>
      </c>
      <c r="J43" s="1"/>
      <c r="K43" s="60">
        <f t="shared" si="2"/>
        <v>0</v>
      </c>
      <c r="L43" s="60" t="str">
        <f t="shared" si="3"/>
        <v>$0.00</v>
      </c>
      <c r="M43" s="44">
        <f t="shared" si="4"/>
        <v>0</v>
      </c>
      <c r="N43" s="44">
        <f t="shared" si="5"/>
        <v>0</v>
      </c>
      <c r="O43" s="60">
        <f t="shared" si="6"/>
        <v>0</v>
      </c>
      <c r="P43" s="60">
        <f t="shared" si="7"/>
        <v>0</v>
      </c>
      <c r="Q43" s="57"/>
    </row>
    <row r="44" spans="1:17">
      <c r="A44" s="80"/>
      <c r="B44" s="80"/>
      <c r="C44" s="61"/>
      <c r="H44" s="60">
        <f t="shared" si="1"/>
        <v>0</v>
      </c>
      <c r="I44" s="44">
        <f t="shared" si="8"/>
        <v>0</v>
      </c>
      <c r="J44" s="1"/>
      <c r="K44" s="60">
        <f t="shared" si="2"/>
        <v>0</v>
      </c>
      <c r="L44" s="60" t="str">
        <f t="shared" si="3"/>
        <v>$0.00</v>
      </c>
      <c r="M44" s="44">
        <f t="shared" si="4"/>
        <v>0</v>
      </c>
      <c r="N44" s="44">
        <f t="shared" si="5"/>
        <v>0</v>
      </c>
      <c r="O44" s="60">
        <f t="shared" si="6"/>
        <v>0</v>
      </c>
      <c r="P44" s="60">
        <f t="shared" si="7"/>
        <v>0</v>
      </c>
      <c r="Q44" s="57"/>
    </row>
    <row r="45" spans="1:17">
      <c r="A45" s="80"/>
      <c r="B45" s="80"/>
      <c r="C45" s="61"/>
      <c r="H45" s="60">
        <f t="shared" si="1"/>
        <v>0</v>
      </c>
      <c r="I45" s="44">
        <f t="shared" si="8"/>
        <v>0</v>
      </c>
      <c r="J45" s="1"/>
      <c r="K45" s="60">
        <f t="shared" si="2"/>
        <v>0</v>
      </c>
      <c r="L45" s="60" t="str">
        <f t="shared" si="3"/>
        <v>$0.00</v>
      </c>
      <c r="M45" s="44">
        <f t="shared" si="4"/>
        <v>0</v>
      </c>
      <c r="N45" s="44">
        <f t="shared" si="5"/>
        <v>0</v>
      </c>
      <c r="O45" s="60">
        <f t="shared" si="6"/>
        <v>0</v>
      </c>
      <c r="P45" s="60">
        <f t="shared" si="7"/>
        <v>0</v>
      </c>
      <c r="Q45" s="57"/>
    </row>
    <row r="46" spans="1:17">
      <c r="A46" s="80"/>
      <c r="B46" s="80"/>
      <c r="C46" s="61"/>
      <c r="H46" s="60">
        <f t="shared" si="1"/>
        <v>0</v>
      </c>
      <c r="I46" s="44">
        <f t="shared" si="8"/>
        <v>0</v>
      </c>
      <c r="J46" s="1"/>
      <c r="K46" s="60">
        <f t="shared" si="2"/>
        <v>0</v>
      </c>
      <c r="L46" s="60" t="str">
        <f t="shared" si="3"/>
        <v>$0.00</v>
      </c>
      <c r="M46" s="44">
        <f t="shared" si="4"/>
        <v>0</v>
      </c>
      <c r="N46" s="44">
        <f t="shared" si="5"/>
        <v>0</v>
      </c>
      <c r="O46" s="60">
        <f t="shared" si="6"/>
        <v>0</v>
      </c>
      <c r="P46" s="60">
        <f t="shared" si="7"/>
        <v>0</v>
      </c>
      <c r="Q46" s="57"/>
    </row>
    <row r="47" spans="1:17">
      <c r="A47" s="80"/>
      <c r="B47" s="80"/>
      <c r="C47" s="61"/>
      <c r="H47" s="60">
        <f t="shared" si="1"/>
        <v>0</v>
      </c>
      <c r="I47" s="44">
        <f t="shared" si="8"/>
        <v>0</v>
      </c>
      <c r="J47" s="1"/>
      <c r="K47" s="60">
        <f t="shared" si="2"/>
        <v>0</v>
      </c>
      <c r="L47" s="60" t="str">
        <f t="shared" si="3"/>
        <v>$0.00</v>
      </c>
      <c r="M47" s="44">
        <f t="shared" si="4"/>
        <v>0</v>
      </c>
      <c r="N47" s="44">
        <f t="shared" si="5"/>
        <v>0</v>
      </c>
      <c r="O47" s="60">
        <f t="shared" si="6"/>
        <v>0</v>
      </c>
      <c r="P47" s="60">
        <f t="shared" si="7"/>
        <v>0</v>
      </c>
      <c r="Q47" s="57"/>
    </row>
    <row r="48" spans="1:17">
      <c r="A48" s="80"/>
      <c r="B48" s="80"/>
      <c r="C48" s="61"/>
      <c r="H48" s="60">
        <f t="shared" si="1"/>
        <v>0</v>
      </c>
      <c r="I48" s="44">
        <f t="shared" si="8"/>
        <v>0</v>
      </c>
      <c r="J48" s="1"/>
      <c r="K48" s="60">
        <f t="shared" si="2"/>
        <v>0</v>
      </c>
      <c r="L48" s="60" t="str">
        <f t="shared" si="3"/>
        <v>$0.00</v>
      </c>
      <c r="M48" s="44">
        <f t="shared" si="4"/>
        <v>0</v>
      </c>
      <c r="N48" s="44">
        <f t="shared" si="5"/>
        <v>0</v>
      </c>
      <c r="O48" s="60">
        <f t="shared" si="6"/>
        <v>0</v>
      </c>
      <c r="P48" s="60">
        <f t="shared" si="7"/>
        <v>0</v>
      </c>
      <c r="Q48" s="57"/>
    </row>
    <row r="49" spans="1:17">
      <c r="A49" s="80"/>
      <c r="B49" s="80"/>
      <c r="C49" s="61"/>
      <c r="H49" s="60">
        <f t="shared" si="1"/>
        <v>0</v>
      </c>
      <c r="I49" s="44">
        <f t="shared" si="8"/>
        <v>0</v>
      </c>
      <c r="J49" s="1"/>
      <c r="K49" s="60">
        <f t="shared" si="2"/>
        <v>0</v>
      </c>
      <c r="L49" s="60" t="str">
        <f t="shared" si="3"/>
        <v>$0.00</v>
      </c>
      <c r="M49" s="44">
        <f t="shared" si="4"/>
        <v>0</v>
      </c>
      <c r="N49" s="44">
        <f t="shared" si="5"/>
        <v>0</v>
      </c>
      <c r="O49" s="60">
        <f t="shared" si="6"/>
        <v>0</v>
      </c>
      <c r="P49" s="60">
        <f t="shared" si="7"/>
        <v>0</v>
      </c>
      <c r="Q49" s="57"/>
    </row>
    <row r="50" spans="1:17">
      <c r="A50" s="80"/>
      <c r="B50" s="80"/>
      <c r="C50" s="61"/>
      <c r="H50" s="60">
        <f t="shared" si="1"/>
        <v>0</v>
      </c>
      <c r="I50" s="44">
        <f t="shared" si="8"/>
        <v>0</v>
      </c>
      <c r="J50" s="1"/>
      <c r="K50" s="60">
        <f t="shared" si="2"/>
        <v>0</v>
      </c>
      <c r="L50" s="60" t="str">
        <f t="shared" si="3"/>
        <v>$0.00</v>
      </c>
      <c r="M50" s="44">
        <f t="shared" si="4"/>
        <v>0</v>
      </c>
      <c r="N50" s="44">
        <f t="shared" si="5"/>
        <v>0</v>
      </c>
      <c r="O50" s="60">
        <f t="shared" si="6"/>
        <v>0</v>
      </c>
      <c r="P50" s="60">
        <f t="shared" si="7"/>
        <v>0</v>
      </c>
      <c r="Q50" s="57"/>
    </row>
    <row r="51" spans="1:17">
      <c r="A51" s="80"/>
      <c r="B51" s="80"/>
      <c r="C51" s="61"/>
      <c r="H51" s="60">
        <f t="shared" si="1"/>
        <v>0</v>
      </c>
      <c r="I51" s="44">
        <f t="shared" si="8"/>
        <v>0</v>
      </c>
      <c r="J51" s="1"/>
      <c r="K51" s="60">
        <f t="shared" si="2"/>
        <v>0</v>
      </c>
      <c r="L51" s="60" t="str">
        <f t="shared" si="3"/>
        <v>$0.00</v>
      </c>
      <c r="M51" s="44">
        <f t="shared" si="4"/>
        <v>0</v>
      </c>
      <c r="N51" s="44">
        <f t="shared" si="5"/>
        <v>0</v>
      </c>
      <c r="O51" s="60">
        <f t="shared" si="6"/>
        <v>0</v>
      </c>
      <c r="P51" s="60">
        <f t="shared" si="7"/>
        <v>0</v>
      </c>
      <c r="Q51" s="57"/>
    </row>
    <row r="52" spans="1:17">
      <c r="A52" s="80"/>
      <c r="B52" s="80"/>
      <c r="C52" s="61"/>
      <c r="H52" s="60">
        <f t="shared" si="1"/>
        <v>0</v>
      </c>
      <c r="I52" s="44">
        <f t="shared" si="8"/>
        <v>0</v>
      </c>
      <c r="J52" s="1"/>
      <c r="K52" s="60">
        <f t="shared" si="2"/>
        <v>0</v>
      </c>
      <c r="L52" s="60" t="str">
        <f t="shared" si="3"/>
        <v>$0.00</v>
      </c>
      <c r="M52" s="44">
        <f t="shared" si="4"/>
        <v>0</v>
      </c>
      <c r="N52" s="44">
        <f t="shared" si="5"/>
        <v>0</v>
      </c>
      <c r="O52" s="60">
        <f t="shared" si="6"/>
        <v>0</v>
      </c>
      <c r="P52" s="60">
        <f t="shared" si="7"/>
        <v>0</v>
      </c>
      <c r="Q52" s="57"/>
    </row>
    <row r="53" spans="1:17">
      <c r="A53" s="80"/>
      <c r="B53" s="80"/>
      <c r="C53" s="61"/>
      <c r="H53" s="60">
        <f t="shared" si="1"/>
        <v>0</v>
      </c>
      <c r="I53" s="44">
        <f t="shared" si="8"/>
        <v>0</v>
      </c>
      <c r="J53" s="1"/>
      <c r="K53" s="60">
        <f t="shared" si="2"/>
        <v>0</v>
      </c>
      <c r="L53" s="60" t="str">
        <f t="shared" si="3"/>
        <v>$0.00</v>
      </c>
      <c r="M53" s="44">
        <f t="shared" si="4"/>
        <v>0</v>
      </c>
      <c r="N53" s="44">
        <f t="shared" si="5"/>
        <v>0</v>
      </c>
      <c r="O53" s="60">
        <f t="shared" si="6"/>
        <v>0</v>
      </c>
      <c r="P53" s="60">
        <f t="shared" si="7"/>
        <v>0</v>
      </c>
      <c r="Q53" s="57"/>
    </row>
    <row r="54" spans="1:17">
      <c r="A54" s="80"/>
      <c r="B54" s="80"/>
      <c r="C54" s="61"/>
      <c r="H54" s="60">
        <f t="shared" si="1"/>
        <v>0</v>
      </c>
      <c r="I54" s="44">
        <f t="shared" si="8"/>
        <v>0</v>
      </c>
      <c r="J54" s="1"/>
      <c r="K54" s="60">
        <f t="shared" si="2"/>
        <v>0</v>
      </c>
      <c r="L54" s="60" t="str">
        <f t="shared" si="3"/>
        <v>$0.00</v>
      </c>
      <c r="M54" s="44">
        <f t="shared" si="4"/>
        <v>0</v>
      </c>
      <c r="N54" s="44">
        <f t="shared" si="5"/>
        <v>0</v>
      </c>
      <c r="O54" s="60">
        <f t="shared" si="6"/>
        <v>0</v>
      </c>
      <c r="P54" s="60">
        <f t="shared" si="7"/>
        <v>0</v>
      </c>
      <c r="Q54" s="57"/>
    </row>
    <row r="55" spans="1:17">
      <c r="A55" s="80"/>
      <c r="B55" s="80"/>
      <c r="C55" s="61"/>
      <c r="H55" s="60">
        <f t="shared" si="1"/>
        <v>0</v>
      </c>
      <c r="I55" s="44">
        <f t="shared" si="8"/>
        <v>0</v>
      </c>
      <c r="J55" s="1"/>
      <c r="K55" s="60">
        <f t="shared" si="2"/>
        <v>0</v>
      </c>
      <c r="L55" s="60" t="str">
        <f t="shared" si="3"/>
        <v>$0.00</v>
      </c>
      <c r="M55" s="44">
        <f t="shared" si="4"/>
        <v>0</v>
      </c>
      <c r="N55" s="44">
        <f t="shared" si="5"/>
        <v>0</v>
      </c>
      <c r="O55" s="60">
        <f t="shared" si="6"/>
        <v>0</v>
      </c>
      <c r="P55" s="60">
        <f t="shared" si="7"/>
        <v>0</v>
      </c>
      <c r="Q55" s="57"/>
    </row>
    <row r="56" spans="1:17">
      <c r="A56" s="80"/>
      <c r="B56" s="80"/>
      <c r="C56" s="61"/>
      <c r="H56" s="60">
        <f t="shared" si="1"/>
        <v>0</v>
      </c>
      <c r="I56" s="44">
        <f t="shared" si="8"/>
        <v>0</v>
      </c>
      <c r="J56" s="1"/>
      <c r="K56" s="60">
        <f t="shared" si="2"/>
        <v>0</v>
      </c>
      <c r="L56" s="60" t="str">
        <f t="shared" si="3"/>
        <v>$0.00</v>
      </c>
      <c r="M56" s="44">
        <f t="shared" si="4"/>
        <v>0</v>
      </c>
      <c r="N56" s="44">
        <f t="shared" si="5"/>
        <v>0</v>
      </c>
      <c r="O56" s="60">
        <f t="shared" si="6"/>
        <v>0</v>
      </c>
      <c r="P56" s="60">
        <f t="shared" si="7"/>
        <v>0</v>
      </c>
      <c r="Q56" s="57"/>
    </row>
    <row r="57" spans="1:17">
      <c r="A57" s="80"/>
      <c r="B57" s="80"/>
      <c r="C57" s="61"/>
      <c r="H57" s="60">
        <f t="shared" si="1"/>
        <v>0</v>
      </c>
      <c r="I57" s="44">
        <f t="shared" si="8"/>
        <v>0</v>
      </c>
      <c r="J57" s="1"/>
      <c r="K57" s="60">
        <f t="shared" si="2"/>
        <v>0</v>
      </c>
      <c r="L57" s="60" t="str">
        <f t="shared" si="3"/>
        <v>$0.00</v>
      </c>
      <c r="M57" s="44">
        <f t="shared" si="4"/>
        <v>0</v>
      </c>
      <c r="N57" s="44">
        <f t="shared" si="5"/>
        <v>0</v>
      </c>
      <c r="O57" s="60">
        <f t="shared" si="6"/>
        <v>0</v>
      </c>
      <c r="P57" s="60">
        <f t="shared" si="7"/>
        <v>0</v>
      </c>
      <c r="Q57" s="57"/>
    </row>
    <row r="58" spans="1:17">
      <c r="A58" s="80"/>
      <c r="B58" s="80"/>
      <c r="C58" s="61"/>
      <c r="H58" s="60">
        <f t="shared" si="1"/>
        <v>0</v>
      </c>
      <c r="I58" s="44">
        <f t="shared" si="8"/>
        <v>0</v>
      </c>
      <c r="J58" s="1"/>
      <c r="K58" s="60">
        <f t="shared" si="2"/>
        <v>0</v>
      </c>
      <c r="L58" s="60" t="str">
        <f t="shared" si="3"/>
        <v>$0.00</v>
      </c>
      <c r="M58" s="44">
        <f t="shared" si="4"/>
        <v>0</v>
      </c>
      <c r="N58" s="44">
        <f t="shared" si="5"/>
        <v>0</v>
      </c>
      <c r="O58" s="60">
        <f t="shared" si="6"/>
        <v>0</v>
      </c>
      <c r="P58" s="60">
        <f t="shared" si="7"/>
        <v>0</v>
      </c>
      <c r="Q58" s="57"/>
    </row>
    <row r="59" spans="1:17">
      <c r="A59" s="80"/>
      <c r="B59" s="80"/>
      <c r="C59" s="61"/>
      <c r="H59" s="60">
        <f t="shared" si="1"/>
        <v>0</v>
      </c>
      <c r="I59" s="44">
        <f t="shared" si="8"/>
        <v>0</v>
      </c>
      <c r="J59" s="1"/>
      <c r="K59" s="60">
        <f t="shared" si="2"/>
        <v>0</v>
      </c>
      <c r="L59" s="60" t="str">
        <f t="shared" si="3"/>
        <v>$0.00</v>
      </c>
      <c r="M59" s="44">
        <f t="shared" si="4"/>
        <v>0</v>
      </c>
      <c r="N59" s="44">
        <f t="shared" si="5"/>
        <v>0</v>
      </c>
      <c r="O59" s="60">
        <f t="shared" si="6"/>
        <v>0</v>
      </c>
      <c r="P59" s="60">
        <f t="shared" si="7"/>
        <v>0</v>
      </c>
      <c r="Q59" s="57"/>
    </row>
    <row r="60" spans="1:17">
      <c r="A60" s="80"/>
      <c r="B60" s="80"/>
      <c r="C60" s="61"/>
      <c r="H60" s="60">
        <f t="shared" si="1"/>
        <v>0</v>
      </c>
      <c r="I60" s="44">
        <f t="shared" si="8"/>
        <v>0</v>
      </c>
      <c r="J60" s="1"/>
      <c r="K60" s="60">
        <f t="shared" si="2"/>
        <v>0</v>
      </c>
      <c r="L60" s="60" t="str">
        <f t="shared" si="3"/>
        <v>$0.00</v>
      </c>
      <c r="M60" s="44">
        <f t="shared" si="4"/>
        <v>0</v>
      </c>
      <c r="N60" s="44">
        <f t="shared" si="5"/>
        <v>0</v>
      </c>
      <c r="O60" s="60">
        <f t="shared" si="6"/>
        <v>0</v>
      </c>
      <c r="P60" s="60">
        <f t="shared" si="7"/>
        <v>0</v>
      </c>
      <c r="Q60" s="57"/>
    </row>
    <row r="61" spans="1:17">
      <c r="A61" s="80"/>
      <c r="B61" s="80"/>
      <c r="C61" s="61"/>
      <c r="H61" s="60">
        <f t="shared" si="1"/>
        <v>0</v>
      </c>
      <c r="I61" s="44">
        <f t="shared" si="8"/>
        <v>0</v>
      </c>
      <c r="J61" s="1"/>
      <c r="K61" s="60">
        <f t="shared" si="2"/>
        <v>0</v>
      </c>
      <c r="L61" s="60" t="str">
        <f t="shared" si="3"/>
        <v>$0.00</v>
      </c>
      <c r="M61" s="44">
        <f t="shared" si="4"/>
        <v>0</v>
      </c>
      <c r="N61" s="44">
        <f t="shared" si="5"/>
        <v>0</v>
      </c>
      <c r="O61" s="60">
        <f t="shared" si="6"/>
        <v>0</v>
      </c>
      <c r="P61" s="60">
        <f t="shared" si="7"/>
        <v>0</v>
      </c>
      <c r="Q61" s="57"/>
    </row>
    <row r="62" spans="1:17">
      <c r="A62" s="80"/>
      <c r="B62" s="80"/>
      <c r="C62" s="61"/>
      <c r="H62" s="60">
        <f t="shared" si="1"/>
        <v>0</v>
      </c>
      <c r="I62" s="44">
        <f t="shared" si="8"/>
        <v>0</v>
      </c>
      <c r="J62" s="1"/>
      <c r="K62" s="60">
        <f t="shared" si="2"/>
        <v>0</v>
      </c>
      <c r="L62" s="60" t="str">
        <f t="shared" si="3"/>
        <v>$0.00</v>
      </c>
      <c r="M62" s="44">
        <f t="shared" si="4"/>
        <v>0</v>
      </c>
      <c r="N62" s="44">
        <f t="shared" si="5"/>
        <v>0</v>
      </c>
      <c r="O62" s="60">
        <f t="shared" si="6"/>
        <v>0</v>
      </c>
      <c r="P62" s="60">
        <f t="shared" si="7"/>
        <v>0</v>
      </c>
      <c r="Q62" s="57"/>
    </row>
    <row r="63" spans="1:17">
      <c r="A63" s="80"/>
      <c r="B63" s="80"/>
      <c r="C63" s="61"/>
      <c r="H63" s="60">
        <f t="shared" si="1"/>
        <v>0</v>
      </c>
      <c r="I63" s="44">
        <f t="shared" si="8"/>
        <v>0</v>
      </c>
      <c r="J63" s="1"/>
      <c r="K63" s="60">
        <f t="shared" si="2"/>
        <v>0</v>
      </c>
      <c r="L63" s="60" t="str">
        <f t="shared" si="3"/>
        <v>$0.00</v>
      </c>
      <c r="M63" s="44">
        <f t="shared" si="4"/>
        <v>0</v>
      </c>
      <c r="N63" s="44">
        <f t="shared" si="5"/>
        <v>0</v>
      </c>
      <c r="O63" s="60">
        <f t="shared" si="6"/>
        <v>0</v>
      </c>
      <c r="P63" s="60">
        <f t="shared" si="7"/>
        <v>0</v>
      </c>
      <c r="Q63" s="57"/>
    </row>
    <row r="64" spans="1:17">
      <c r="A64" s="80"/>
      <c r="B64" s="80"/>
      <c r="C64" s="61"/>
      <c r="H64" s="60">
        <f t="shared" si="1"/>
        <v>0</v>
      </c>
      <c r="I64" s="44">
        <f t="shared" si="8"/>
        <v>0</v>
      </c>
      <c r="J64" s="1"/>
      <c r="K64" s="60">
        <f t="shared" si="2"/>
        <v>0</v>
      </c>
      <c r="L64" s="60" t="str">
        <f t="shared" si="3"/>
        <v>$0.00</v>
      </c>
      <c r="M64" s="44">
        <f t="shared" si="4"/>
        <v>0</v>
      </c>
      <c r="N64" s="44">
        <f t="shared" si="5"/>
        <v>0</v>
      </c>
      <c r="O64" s="60">
        <f t="shared" si="6"/>
        <v>0</v>
      </c>
      <c r="P64" s="60">
        <f t="shared" si="7"/>
        <v>0</v>
      </c>
      <c r="Q64" s="57"/>
    </row>
    <row r="65" spans="1:17">
      <c r="A65" s="80"/>
      <c r="B65" s="80"/>
      <c r="C65" s="61"/>
      <c r="H65" s="60">
        <f t="shared" si="1"/>
        <v>0</v>
      </c>
      <c r="I65" s="44">
        <f t="shared" si="8"/>
        <v>0</v>
      </c>
      <c r="J65" s="1"/>
      <c r="K65" s="60">
        <f t="shared" si="2"/>
        <v>0</v>
      </c>
      <c r="L65" s="60" t="str">
        <f t="shared" si="3"/>
        <v>$0.00</v>
      </c>
      <c r="M65" s="44">
        <f t="shared" si="4"/>
        <v>0</v>
      </c>
      <c r="N65" s="44">
        <f t="shared" si="5"/>
        <v>0</v>
      </c>
      <c r="O65" s="60">
        <f t="shared" si="6"/>
        <v>0</v>
      </c>
      <c r="P65" s="60">
        <f t="shared" si="7"/>
        <v>0</v>
      </c>
      <c r="Q65" s="57"/>
    </row>
    <row r="66" spans="1:17">
      <c r="A66" s="80"/>
      <c r="B66" s="80"/>
      <c r="C66" s="61"/>
      <c r="H66" s="60">
        <f t="shared" si="1"/>
        <v>0</v>
      </c>
      <c r="I66" s="44">
        <f t="shared" si="8"/>
        <v>0</v>
      </c>
      <c r="J66" s="1"/>
      <c r="K66" s="60">
        <f t="shared" si="2"/>
        <v>0</v>
      </c>
      <c r="L66" s="60" t="str">
        <f t="shared" si="3"/>
        <v>$0.00</v>
      </c>
      <c r="M66" s="44">
        <f t="shared" si="4"/>
        <v>0</v>
      </c>
      <c r="N66" s="44">
        <f t="shared" si="5"/>
        <v>0</v>
      </c>
      <c r="O66" s="60">
        <f t="shared" si="6"/>
        <v>0</v>
      </c>
      <c r="P66" s="60">
        <f t="shared" si="7"/>
        <v>0</v>
      </c>
      <c r="Q66" s="57"/>
    </row>
    <row r="67" spans="1:17">
      <c r="A67" s="80"/>
      <c r="B67" s="80"/>
      <c r="C67" s="61"/>
      <c r="H67" s="60">
        <f t="shared" si="1"/>
        <v>0</v>
      </c>
      <c r="I67" s="44">
        <f t="shared" si="8"/>
        <v>0</v>
      </c>
      <c r="J67" s="1"/>
      <c r="K67" s="60">
        <f t="shared" si="2"/>
        <v>0</v>
      </c>
      <c r="L67" s="60" t="str">
        <f t="shared" si="3"/>
        <v>$0.00</v>
      </c>
      <c r="M67" s="44">
        <f t="shared" si="4"/>
        <v>0</v>
      </c>
      <c r="N67" s="44">
        <f t="shared" si="5"/>
        <v>0</v>
      </c>
      <c r="O67" s="60">
        <f t="shared" si="6"/>
        <v>0</v>
      </c>
      <c r="P67" s="60">
        <f t="shared" si="7"/>
        <v>0</v>
      </c>
      <c r="Q67" s="57"/>
    </row>
    <row r="68" spans="1:17">
      <c r="A68" s="80"/>
      <c r="B68" s="80"/>
      <c r="C68" s="61"/>
      <c r="H68" s="60">
        <f t="shared" si="1"/>
        <v>0</v>
      </c>
      <c r="I68" s="44">
        <f t="shared" si="8"/>
        <v>0</v>
      </c>
      <c r="J68" s="1"/>
      <c r="K68" s="60">
        <f t="shared" si="2"/>
        <v>0</v>
      </c>
      <c r="L68" s="60" t="str">
        <f t="shared" si="3"/>
        <v>$0.00</v>
      </c>
      <c r="M68" s="44">
        <f t="shared" si="4"/>
        <v>0</v>
      </c>
      <c r="N68" s="44">
        <f t="shared" si="5"/>
        <v>0</v>
      </c>
      <c r="O68" s="60">
        <f t="shared" si="6"/>
        <v>0</v>
      </c>
      <c r="P68" s="60">
        <f t="shared" si="7"/>
        <v>0</v>
      </c>
      <c r="Q68" s="57"/>
    </row>
    <row r="69" spans="1:17">
      <c r="A69" s="80"/>
      <c r="B69" s="80"/>
      <c r="C69" s="61"/>
      <c r="H69" s="60">
        <f t="shared" si="1"/>
        <v>0</v>
      </c>
      <c r="I69" s="44">
        <f t="shared" si="8"/>
        <v>0</v>
      </c>
      <c r="J69" s="1"/>
      <c r="K69" s="60">
        <f t="shared" si="2"/>
        <v>0</v>
      </c>
      <c r="L69" s="60" t="str">
        <f t="shared" si="3"/>
        <v>$0.00</v>
      </c>
      <c r="M69" s="44">
        <f t="shared" si="4"/>
        <v>0</v>
      </c>
      <c r="N69" s="44">
        <f t="shared" si="5"/>
        <v>0</v>
      </c>
      <c r="O69" s="60">
        <f t="shared" si="6"/>
        <v>0</v>
      </c>
      <c r="P69" s="60">
        <f t="shared" si="7"/>
        <v>0</v>
      </c>
      <c r="Q69" s="57"/>
    </row>
    <row r="70" spans="1:17">
      <c r="A70" s="80"/>
      <c r="B70" s="80"/>
      <c r="C70" s="61"/>
      <c r="H70" s="60">
        <f t="shared" si="1"/>
        <v>0</v>
      </c>
      <c r="I70" s="44">
        <f t="shared" si="8"/>
        <v>0</v>
      </c>
      <c r="J70" s="1"/>
      <c r="K70" s="60">
        <f t="shared" si="2"/>
        <v>0</v>
      </c>
      <c r="L70" s="60" t="str">
        <f t="shared" si="3"/>
        <v>$0.00</v>
      </c>
      <c r="M70" s="44">
        <f t="shared" si="4"/>
        <v>0</v>
      </c>
      <c r="N70" s="44">
        <f t="shared" si="5"/>
        <v>0</v>
      </c>
      <c r="O70" s="60">
        <f t="shared" si="6"/>
        <v>0</v>
      </c>
      <c r="P70" s="60">
        <f t="shared" si="7"/>
        <v>0</v>
      </c>
      <c r="Q70" s="57"/>
    </row>
    <row r="71" spans="1:17">
      <c r="A71" s="80"/>
      <c r="B71" s="80"/>
      <c r="C71" s="61"/>
      <c r="H71" s="60">
        <f t="shared" si="1"/>
        <v>0</v>
      </c>
      <c r="I71" s="44">
        <f t="shared" si="8"/>
        <v>0</v>
      </c>
      <c r="J71" s="1"/>
      <c r="K71" s="60">
        <f t="shared" si="2"/>
        <v>0</v>
      </c>
      <c r="L71" s="60" t="str">
        <f t="shared" si="3"/>
        <v>$0.00</v>
      </c>
      <c r="M71" s="44">
        <f t="shared" si="4"/>
        <v>0</v>
      </c>
      <c r="N71" s="44">
        <f t="shared" si="5"/>
        <v>0</v>
      </c>
      <c r="O71" s="60">
        <f t="shared" si="6"/>
        <v>0</v>
      </c>
      <c r="P71" s="60">
        <f t="shared" si="7"/>
        <v>0</v>
      </c>
      <c r="Q71" s="57"/>
    </row>
    <row r="72" spans="1:17">
      <c r="A72" s="80"/>
      <c r="B72" s="80"/>
      <c r="C72" s="61"/>
      <c r="H72" s="60">
        <f t="shared" ref="H72:H135" si="9">SUM(E72:G72)</f>
        <v>0</v>
      </c>
      <c r="I72" s="44">
        <f t="shared" si="8"/>
        <v>0</v>
      </c>
      <c r="J72" s="1"/>
      <c r="K72" s="60">
        <f t="shared" si="2"/>
        <v>0</v>
      </c>
      <c r="L72" s="60" t="str">
        <f t="shared" si="3"/>
        <v>$0.00</v>
      </c>
      <c r="M72" s="44">
        <f t="shared" si="4"/>
        <v>0</v>
      </c>
      <c r="N72" s="44">
        <f t="shared" si="5"/>
        <v>0</v>
      </c>
      <c r="O72" s="60">
        <f t="shared" si="6"/>
        <v>0</v>
      </c>
      <c r="P72" s="60">
        <f t="shared" si="7"/>
        <v>0</v>
      </c>
      <c r="Q72" s="57"/>
    </row>
    <row r="73" spans="1:17">
      <c r="A73" s="80"/>
      <c r="B73" s="80"/>
      <c r="C73" s="61"/>
      <c r="H73" s="60">
        <f t="shared" si="9"/>
        <v>0</v>
      </c>
      <c r="I73" s="44">
        <f t="shared" si="8"/>
        <v>0</v>
      </c>
      <c r="J73" s="1"/>
      <c r="K73" s="60">
        <f t="shared" ref="K73:K136" si="10">IF(J73&lt;1,0,(J73-I73))</f>
        <v>0</v>
      </c>
      <c r="L73" s="60" t="str">
        <f t="shared" ref="L73:L136" si="11">IF($B$2&gt;=34973,"",IF(E73&gt;0,K73*0.05,"$0.00"))</f>
        <v>$0.00</v>
      </c>
      <c r="M73" s="44">
        <f t="shared" ref="M73:M136" si="12">IF($B$2&gt;=34973,"",IF(K73&lt;0,0,(K73-L73)))</f>
        <v>0</v>
      </c>
      <c r="N73" s="44">
        <f t="shared" ref="N73:N136" si="13">C73*I73</f>
        <v>0</v>
      </c>
      <c r="O73" s="60">
        <f t="shared" ref="O73:O136" si="14">IF($B$2&gt;=34973,0,C73*M73)</f>
        <v>0</v>
      </c>
      <c r="P73" s="60">
        <f t="shared" ref="P73:P136" si="15">N73+O73</f>
        <v>0</v>
      </c>
      <c r="Q73" s="57"/>
    </row>
    <row r="74" spans="1:17">
      <c r="A74" s="80"/>
      <c r="B74" s="80"/>
      <c r="C74" s="61"/>
      <c r="H74" s="60">
        <f t="shared" si="9"/>
        <v>0</v>
      </c>
      <c r="I74" s="44">
        <f t="shared" si="8"/>
        <v>0</v>
      </c>
      <c r="J74" s="1"/>
      <c r="K74" s="60">
        <f t="shared" si="10"/>
        <v>0</v>
      </c>
      <c r="L74" s="60" t="str">
        <f t="shared" si="11"/>
        <v>$0.00</v>
      </c>
      <c r="M74" s="44">
        <f t="shared" si="12"/>
        <v>0</v>
      </c>
      <c r="N74" s="44">
        <f t="shared" si="13"/>
        <v>0</v>
      </c>
      <c r="O74" s="60">
        <f t="shared" si="14"/>
        <v>0</v>
      </c>
      <c r="P74" s="60">
        <f t="shared" si="15"/>
        <v>0</v>
      </c>
      <c r="Q74" s="57"/>
    </row>
    <row r="75" spans="1:17">
      <c r="A75" s="80"/>
      <c r="B75" s="80"/>
      <c r="C75" s="61"/>
      <c r="H75" s="60">
        <f t="shared" si="9"/>
        <v>0</v>
      </c>
      <c r="I75" s="44">
        <f t="shared" ref="I75:I138" si="16">IF(D75-H75&lt;0,0,(D75-H75))</f>
        <v>0</v>
      </c>
      <c r="J75" s="1"/>
      <c r="K75" s="60">
        <f t="shared" si="10"/>
        <v>0</v>
      </c>
      <c r="L75" s="60" t="str">
        <f t="shared" si="11"/>
        <v>$0.00</v>
      </c>
      <c r="M75" s="44">
        <f t="shared" si="12"/>
        <v>0</v>
      </c>
      <c r="N75" s="44">
        <f t="shared" si="13"/>
        <v>0</v>
      </c>
      <c r="O75" s="60">
        <f t="shared" si="14"/>
        <v>0</v>
      </c>
      <c r="P75" s="60">
        <f t="shared" si="15"/>
        <v>0</v>
      </c>
      <c r="Q75" s="57"/>
    </row>
    <row r="76" spans="1:17">
      <c r="A76" s="80"/>
      <c r="B76" s="80"/>
      <c r="C76" s="61"/>
      <c r="H76" s="60">
        <f t="shared" si="9"/>
        <v>0</v>
      </c>
      <c r="I76" s="44">
        <f t="shared" si="16"/>
        <v>0</v>
      </c>
      <c r="J76" s="1"/>
      <c r="K76" s="60">
        <f t="shared" si="10"/>
        <v>0</v>
      </c>
      <c r="L76" s="60" t="str">
        <f t="shared" si="11"/>
        <v>$0.00</v>
      </c>
      <c r="M76" s="44">
        <f t="shared" si="12"/>
        <v>0</v>
      </c>
      <c r="N76" s="44">
        <f t="shared" si="13"/>
        <v>0</v>
      </c>
      <c r="O76" s="60">
        <f t="shared" si="14"/>
        <v>0</v>
      </c>
      <c r="P76" s="60">
        <f t="shared" si="15"/>
        <v>0</v>
      </c>
      <c r="Q76" s="57"/>
    </row>
    <row r="77" spans="1:17">
      <c r="A77" s="80"/>
      <c r="B77" s="80"/>
      <c r="C77" s="61"/>
      <c r="H77" s="60">
        <f t="shared" si="9"/>
        <v>0</v>
      </c>
      <c r="I77" s="44">
        <f t="shared" si="16"/>
        <v>0</v>
      </c>
      <c r="J77" s="1"/>
      <c r="K77" s="60">
        <f t="shared" si="10"/>
        <v>0</v>
      </c>
      <c r="L77" s="60" t="str">
        <f t="shared" si="11"/>
        <v>$0.00</v>
      </c>
      <c r="M77" s="44">
        <f t="shared" si="12"/>
        <v>0</v>
      </c>
      <c r="N77" s="44">
        <f t="shared" si="13"/>
        <v>0</v>
      </c>
      <c r="O77" s="60">
        <f t="shared" si="14"/>
        <v>0</v>
      </c>
      <c r="P77" s="60">
        <f t="shared" si="15"/>
        <v>0</v>
      </c>
      <c r="Q77" s="57"/>
    </row>
    <row r="78" spans="1:17">
      <c r="A78" s="80"/>
      <c r="B78" s="80"/>
      <c r="C78" s="61"/>
      <c r="H78" s="60">
        <f t="shared" si="9"/>
        <v>0</v>
      </c>
      <c r="I78" s="44">
        <f t="shared" si="16"/>
        <v>0</v>
      </c>
      <c r="J78" s="1"/>
      <c r="K78" s="60">
        <f t="shared" si="10"/>
        <v>0</v>
      </c>
      <c r="L78" s="60" t="str">
        <f t="shared" si="11"/>
        <v>$0.00</v>
      </c>
      <c r="M78" s="44">
        <f t="shared" si="12"/>
        <v>0</v>
      </c>
      <c r="N78" s="44">
        <f t="shared" si="13"/>
        <v>0</v>
      </c>
      <c r="O78" s="60">
        <f t="shared" si="14"/>
        <v>0</v>
      </c>
      <c r="P78" s="60">
        <f t="shared" si="15"/>
        <v>0</v>
      </c>
      <c r="Q78" s="57"/>
    </row>
    <row r="79" spans="1:17">
      <c r="A79" s="80"/>
      <c r="B79" s="80"/>
      <c r="C79" s="61"/>
      <c r="H79" s="60">
        <f t="shared" si="9"/>
        <v>0</v>
      </c>
      <c r="I79" s="44">
        <f t="shared" si="16"/>
        <v>0</v>
      </c>
      <c r="J79" s="1"/>
      <c r="K79" s="60">
        <f t="shared" si="10"/>
        <v>0</v>
      </c>
      <c r="L79" s="60" t="str">
        <f t="shared" si="11"/>
        <v>$0.00</v>
      </c>
      <c r="M79" s="44">
        <f t="shared" si="12"/>
        <v>0</v>
      </c>
      <c r="N79" s="44">
        <f t="shared" si="13"/>
        <v>0</v>
      </c>
      <c r="O79" s="60">
        <f t="shared" si="14"/>
        <v>0</v>
      </c>
      <c r="P79" s="60">
        <f t="shared" si="15"/>
        <v>0</v>
      </c>
      <c r="Q79" s="57"/>
    </row>
    <row r="80" spans="1:17">
      <c r="A80" s="80"/>
      <c r="B80" s="80"/>
      <c r="C80" s="61"/>
      <c r="H80" s="60">
        <f t="shared" si="9"/>
        <v>0</v>
      </c>
      <c r="I80" s="44">
        <f t="shared" si="16"/>
        <v>0</v>
      </c>
      <c r="J80" s="1"/>
      <c r="K80" s="60">
        <f t="shared" si="10"/>
        <v>0</v>
      </c>
      <c r="L80" s="60" t="str">
        <f t="shared" si="11"/>
        <v>$0.00</v>
      </c>
      <c r="M80" s="44">
        <f t="shared" si="12"/>
        <v>0</v>
      </c>
      <c r="N80" s="44">
        <f t="shared" si="13"/>
        <v>0</v>
      </c>
      <c r="O80" s="60">
        <f t="shared" si="14"/>
        <v>0</v>
      </c>
      <c r="P80" s="60">
        <f t="shared" si="15"/>
        <v>0</v>
      </c>
      <c r="Q80" s="57"/>
    </row>
    <row r="81" spans="1:17">
      <c r="A81" s="80"/>
      <c r="B81" s="80"/>
      <c r="C81" s="61"/>
      <c r="H81" s="60">
        <f t="shared" si="9"/>
        <v>0</v>
      </c>
      <c r="I81" s="44">
        <f t="shared" si="16"/>
        <v>0</v>
      </c>
      <c r="J81" s="1"/>
      <c r="K81" s="60">
        <f t="shared" si="10"/>
        <v>0</v>
      </c>
      <c r="L81" s="60" t="str">
        <f t="shared" si="11"/>
        <v>$0.00</v>
      </c>
      <c r="M81" s="44">
        <f t="shared" si="12"/>
        <v>0</v>
      </c>
      <c r="N81" s="44">
        <f t="shared" si="13"/>
        <v>0</v>
      </c>
      <c r="O81" s="60">
        <f t="shared" si="14"/>
        <v>0</v>
      </c>
      <c r="P81" s="60">
        <f t="shared" si="15"/>
        <v>0</v>
      </c>
      <c r="Q81" s="57"/>
    </row>
    <row r="82" spans="1:17">
      <c r="A82" s="80"/>
      <c r="B82" s="80"/>
      <c r="C82" s="61"/>
      <c r="H82" s="60">
        <f t="shared" si="9"/>
        <v>0</v>
      </c>
      <c r="I82" s="44">
        <f t="shared" si="16"/>
        <v>0</v>
      </c>
      <c r="J82" s="1"/>
      <c r="K82" s="60">
        <f t="shared" si="10"/>
        <v>0</v>
      </c>
      <c r="L82" s="60" t="str">
        <f t="shared" si="11"/>
        <v>$0.00</v>
      </c>
      <c r="M82" s="44">
        <f t="shared" si="12"/>
        <v>0</v>
      </c>
      <c r="N82" s="44">
        <f t="shared" si="13"/>
        <v>0</v>
      </c>
      <c r="O82" s="60">
        <f t="shared" si="14"/>
        <v>0</v>
      </c>
      <c r="P82" s="60">
        <f t="shared" si="15"/>
        <v>0</v>
      </c>
      <c r="Q82" s="57"/>
    </row>
    <row r="83" spans="1:17">
      <c r="A83" s="80"/>
      <c r="B83" s="80"/>
      <c r="C83" s="61"/>
      <c r="H83" s="60">
        <f t="shared" si="9"/>
        <v>0</v>
      </c>
      <c r="I83" s="44">
        <f t="shared" si="16"/>
        <v>0</v>
      </c>
      <c r="J83" s="1"/>
      <c r="K83" s="60">
        <f t="shared" si="10"/>
        <v>0</v>
      </c>
      <c r="L83" s="60" t="str">
        <f t="shared" si="11"/>
        <v>$0.00</v>
      </c>
      <c r="M83" s="44">
        <f t="shared" si="12"/>
        <v>0</v>
      </c>
      <c r="N83" s="44">
        <f t="shared" si="13"/>
        <v>0</v>
      </c>
      <c r="O83" s="60">
        <f t="shared" si="14"/>
        <v>0</v>
      </c>
      <c r="P83" s="60">
        <f t="shared" si="15"/>
        <v>0</v>
      </c>
      <c r="Q83" s="57"/>
    </row>
    <row r="84" spans="1:17">
      <c r="A84" s="80"/>
      <c r="B84" s="80"/>
      <c r="C84" s="61"/>
      <c r="H84" s="60">
        <f t="shared" si="9"/>
        <v>0</v>
      </c>
      <c r="I84" s="44">
        <f t="shared" si="16"/>
        <v>0</v>
      </c>
      <c r="J84" s="1"/>
      <c r="K84" s="60">
        <f t="shared" si="10"/>
        <v>0</v>
      </c>
      <c r="L84" s="60" t="str">
        <f t="shared" si="11"/>
        <v>$0.00</v>
      </c>
      <c r="M84" s="44">
        <f t="shared" si="12"/>
        <v>0</v>
      </c>
      <c r="N84" s="44">
        <f t="shared" si="13"/>
        <v>0</v>
      </c>
      <c r="O84" s="60">
        <f t="shared" si="14"/>
        <v>0</v>
      </c>
      <c r="P84" s="60">
        <f t="shared" si="15"/>
        <v>0</v>
      </c>
      <c r="Q84" s="57"/>
    </row>
    <row r="85" spans="1:17">
      <c r="A85" s="80"/>
      <c r="B85" s="80"/>
      <c r="C85" s="61"/>
      <c r="H85" s="60">
        <f t="shared" si="9"/>
        <v>0</v>
      </c>
      <c r="I85" s="44">
        <f t="shared" si="16"/>
        <v>0</v>
      </c>
      <c r="J85" s="1"/>
      <c r="K85" s="60">
        <f t="shared" si="10"/>
        <v>0</v>
      </c>
      <c r="L85" s="60" t="str">
        <f t="shared" si="11"/>
        <v>$0.00</v>
      </c>
      <c r="M85" s="44">
        <f t="shared" si="12"/>
        <v>0</v>
      </c>
      <c r="N85" s="44">
        <f t="shared" si="13"/>
        <v>0</v>
      </c>
      <c r="O85" s="60">
        <f t="shared" si="14"/>
        <v>0</v>
      </c>
      <c r="P85" s="60">
        <f t="shared" si="15"/>
        <v>0</v>
      </c>
      <c r="Q85" s="57"/>
    </row>
    <row r="86" spans="1:17">
      <c r="A86" s="80"/>
      <c r="B86" s="80"/>
      <c r="C86" s="61"/>
      <c r="H86" s="60">
        <f t="shared" si="9"/>
        <v>0</v>
      </c>
      <c r="I86" s="44">
        <f t="shared" si="16"/>
        <v>0</v>
      </c>
      <c r="J86" s="1"/>
      <c r="K86" s="60">
        <f t="shared" si="10"/>
        <v>0</v>
      </c>
      <c r="L86" s="60" t="str">
        <f t="shared" si="11"/>
        <v>$0.00</v>
      </c>
      <c r="M86" s="44">
        <f t="shared" si="12"/>
        <v>0</v>
      </c>
      <c r="N86" s="44">
        <f t="shared" si="13"/>
        <v>0</v>
      </c>
      <c r="O86" s="60">
        <f t="shared" si="14"/>
        <v>0</v>
      </c>
      <c r="P86" s="60">
        <f t="shared" si="15"/>
        <v>0</v>
      </c>
      <c r="Q86" s="57"/>
    </row>
    <row r="87" spans="1:17">
      <c r="A87" s="80"/>
      <c r="B87" s="80"/>
      <c r="C87" s="61"/>
      <c r="H87" s="60">
        <f t="shared" si="9"/>
        <v>0</v>
      </c>
      <c r="I87" s="44">
        <f t="shared" si="16"/>
        <v>0</v>
      </c>
      <c r="J87" s="1"/>
      <c r="K87" s="60">
        <f t="shared" si="10"/>
        <v>0</v>
      </c>
      <c r="L87" s="60" t="str">
        <f t="shared" si="11"/>
        <v>$0.00</v>
      </c>
      <c r="M87" s="44">
        <f t="shared" si="12"/>
        <v>0</v>
      </c>
      <c r="N87" s="44">
        <f t="shared" si="13"/>
        <v>0</v>
      </c>
      <c r="O87" s="60">
        <f t="shared" si="14"/>
        <v>0</v>
      </c>
      <c r="P87" s="60">
        <f t="shared" si="15"/>
        <v>0</v>
      </c>
      <c r="Q87" s="57"/>
    </row>
    <row r="88" spans="1:17">
      <c r="A88" s="80"/>
      <c r="B88" s="80"/>
      <c r="C88" s="61"/>
      <c r="H88" s="60">
        <f t="shared" si="9"/>
        <v>0</v>
      </c>
      <c r="I88" s="44">
        <f t="shared" si="16"/>
        <v>0</v>
      </c>
      <c r="J88" s="1"/>
      <c r="K88" s="60">
        <f t="shared" si="10"/>
        <v>0</v>
      </c>
      <c r="L88" s="60" t="str">
        <f t="shared" si="11"/>
        <v>$0.00</v>
      </c>
      <c r="M88" s="44">
        <f t="shared" si="12"/>
        <v>0</v>
      </c>
      <c r="N88" s="44">
        <f t="shared" si="13"/>
        <v>0</v>
      </c>
      <c r="O88" s="60">
        <f t="shared" si="14"/>
        <v>0</v>
      </c>
      <c r="P88" s="60">
        <f t="shared" si="15"/>
        <v>0</v>
      </c>
      <c r="Q88" s="57"/>
    </row>
    <row r="89" spans="1:17">
      <c r="A89" s="80"/>
      <c r="B89" s="80"/>
      <c r="C89" s="61"/>
      <c r="H89" s="60">
        <f t="shared" si="9"/>
        <v>0</v>
      </c>
      <c r="I89" s="44">
        <f t="shared" si="16"/>
        <v>0</v>
      </c>
      <c r="J89" s="1"/>
      <c r="K89" s="60">
        <f t="shared" si="10"/>
        <v>0</v>
      </c>
      <c r="L89" s="60" t="str">
        <f t="shared" si="11"/>
        <v>$0.00</v>
      </c>
      <c r="M89" s="44">
        <f t="shared" si="12"/>
        <v>0</v>
      </c>
      <c r="N89" s="44">
        <f t="shared" si="13"/>
        <v>0</v>
      </c>
      <c r="O89" s="60">
        <f t="shared" si="14"/>
        <v>0</v>
      </c>
      <c r="P89" s="60">
        <f t="shared" si="15"/>
        <v>0</v>
      </c>
      <c r="Q89" s="57"/>
    </row>
    <row r="90" spans="1:17">
      <c r="A90" s="80"/>
      <c r="B90" s="80"/>
      <c r="C90" s="61"/>
      <c r="H90" s="60">
        <f t="shared" si="9"/>
        <v>0</v>
      </c>
      <c r="I90" s="44">
        <f t="shared" si="16"/>
        <v>0</v>
      </c>
      <c r="J90" s="1"/>
      <c r="K90" s="60">
        <f t="shared" si="10"/>
        <v>0</v>
      </c>
      <c r="L90" s="60" t="str">
        <f t="shared" si="11"/>
        <v>$0.00</v>
      </c>
      <c r="M90" s="44">
        <f t="shared" si="12"/>
        <v>0</v>
      </c>
      <c r="N90" s="44">
        <f t="shared" si="13"/>
        <v>0</v>
      </c>
      <c r="O90" s="60">
        <f t="shared" si="14"/>
        <v>0</v>
      </c>
      <c r="P90" s="60">
        <f t="shared" si="15"/>
        <v>0</v>
      </c>
      <c r="Q90" s="57"/>
    </row>
    <row r="91" spans="1:17">
      <c r="A91" s="80"/>
      <c r="B91" s="80"/>
      <c r="C91" s="61"/>
      <c r="H91" s="60">
        <f t="shared" si="9"/>
        <v>0</v>
      </c>
      <c r="I91" s="44">
        <f t="shared" si="16"/>
        <v>0</v>
      </c>
      <c r="J91" s="1"/>
      <c r="K91" s="60">
        <f t="shared" si="10"/>
        <v>0</v>
      </c>
      <c r="L91" s="60" t="str">
        <f t="shared" si="11"/>
        <v>$0.00</v>
      </c>
      <c r="M91" s="44">
        <f t="shared" si="12"/>
        <v>0</v>
      </c>
      <c r="N91" s="44">
        <f t="shared" si="13"/>
        <v>0</v>
      </c>
      <c r="O91" s="60">
        <f t="shared" si="14"/>
        <v>0</v>
      </c>
      <c r="P91" s="60">
        <f t="shared" si="15"/>
        <v>0</v>
      </c>
      <c r="Q91" s="57"/>
    </row>
    <row r="92" spans="1:17">
      <c r="A92" s="80"/>
      <c r="B92" s="80"/>
      <c r="C92" s="61"/>
      <c r="H92" s="60">
        <f t="shared" si="9"/>
        <v>0</v>
      </c>
      <c r="I92" s="44">
        <f t="shared" si="16"/>
        <v>0</v>
      </c>
      <c r="J92" s="1"/>
      <c r="K92" s="60">
        <f t="shared" si="10"/>
        <v>0</v>
      </c>
      <c r="L92" s="60" t="str">
        <f t="shared" si="11"/>
        <v>$0.00</v>
      </c>
      <c r="M92" s="44">
        <f t="shared" si="12"/>
        <v>0</v>
      </c>
      <c r="N92" s="44">
        <f t="shared" si="13"/>
        <v>0</v>
      </c>
      <c r="O92" s="60">
        <f t="shared" si="14"/>
        <v>0</v>
      </c>
      <c r="P92" s="60">
        <f t="shared" si="15"/>
        <v>0</v>
      </c>
      <c r="Q92" s="57"/>
    </row>
    <row r="93" spans="1:17">
      <c r="A93" s="80"/>
      <c r="B93" s="80"/>
      <c r="C93" s="61"/>
      <c r="H93" s="60">
        <f t="shared" si="9"/>
        <v>0</v>
      </c>
      <c r="I93" s="44">
        <f t="shared" si="16"/>
        <v>0</v>
      </c>
      <c r="J93" s="1"/>
      <c r="K93" s="60">
        <f t="shared" si="10"/>
        <v>0</v>
      </c>
      <c r="L93" s="60" t="str">
        <f t="shared" si="11"/>
        <v>$0.00</v>
      </c>
      <c r="M93" s="44">
        <f t="shared" si="12"/>
        <v>0</v>
      </c>
      <c r="N93" s="44">
        <f t="shared" si="13"/>
        <v>0</v>
      </c>
      <c r="O93" s="60">
        <f t="shared" si="14"/>
        <v>0</v>
      </c>
      <c r="P93" s="60">
        <f t="shared" si="15"/>
        <v>0</v>
      </c>
      <c r="Q93" s="57"/>
    </row>
    <row r="94" spans="1:17">
      <c r="A94" s="80"/>
      <c r="B94" s="80"/>
      <c r="C94" s="61"/>
      <c r="H94" s="60">
        <f t="shared" si="9"/>
        <v>0</v>
      </c>
      <c r="I94" s="44">
        <f t="shared" si="16"/>
        <v>0</v>
      </c>
      <c r="J94" s="1"/>
      <c r="K94" s="60">
        <f t="shared" si="10"/>
        <v>0</v>
      </c>
      <c r="L94" s="60" t="str">
        <f t="shared" si="11"/>
        <v>$0.00</v>
      </c>
      <c r="M94" s="44">
        <f t="shared" si="12"/>
        <v>0</v>
      </c>
      <c r="N94" s="44">
        <f t="shared" si="13"/>
        <v>0</v>
      </c>
      <c r="O94" s="60">
        <f t="shared" si="14"/>
        <v>0</v>
      </c>
      <c r="P94" s="60">
        <f t="shared" si="15"/>
        <v>0</v>
      </c>
      <c r="Q94" s="57"/>
    </row>
    <row r="95" spans="1:17">
      <c r="A95" s="80"/>
      <c r="B95" s="80"/>
      <c r="C95" s="61"/>
      <c r="H95" s="60">
        <f t="shared" si="9"/>
        <v>0</v>
      </c>
      <c r="I95" s="44">
        <f t="shared" si="16"/>
        <v>0</v>
      </c>
      <c r="J95" s="1"/>
      <c r="K95" s="60">
        <f t="shared" si="10"/>
        <v>0</v>
      </c>
      <c r="L95" s="60" t="str">
        <f t="shared" si="11"/>
        <v>$0.00</v>
      </c>
      <c r="M95" s="44">
        <f t="shared" si="12"/>
        <v>0</v>
      </c>
      <c r="N95" s="44">
        <f t="shared" si="13"/>
        <v>0</v>
      </c>
      <c r="O95" s="60">
        <f t="shared" si="14"/>
        <v>0</v>
      </c>
      <c r="P95" s="60">
        <f t="shared" si="15"/>
        <v>0</v>
      </c>
      <c r="Q95" s="57"/>
    </row>
    <row r="96" spans="1:17">
      <c r="A96" s="80"/>
      <c r="B96" s="80"/>
      <c r="C96" s="61"/>
      <c r="H96" s="60">
        <f t="shared" si="9"/>
        <v>0</v>
      </c>
      <c r="I96" s="44">
        <f t="shared" si="16"/>
        <v>0</v>
      </c>
      <c r="J96" s="1"/>
      <c r="K96" s="60">
        <f t="shared" si="10"/>
        <v>0</v>
      </c>
      <c r="L96" s="60" t="str">
        <f t="shared" si="11"/>
        <v>$0.00</v>
      </c>
      <c r="M96" s="44">
        <f t="shared" si="12"/>
        <v>0</v>
      </c>
      <c r="N96" s="44">
        <f t="shared" si="13"/>
        <v>0</v>
      </c>
      <c r="O96" s="60">
        <f t="shared" si="14"/>
        <v>0</v>
      </c>
      <c r="P96" s="60">
        <f t="shared" si="15"/>
        <v>0</v>
      </c>
      <c r="Q96" s="57"/>
    </row>
    <row r="97" spans="1:17">
      <c r="A97" s="80"/>
      <c r="B97" s="80"/>
      <c r="C97" s="61"/>
      <c r="H97" s="60">
        <f t="shared" si="9"/>
        <v>0</v>
      </c>
      <c r="I97" s="44">
        <f t="shared" si="16"/>
        <v>0</v>
      </c>
      <c r="J97" s="1"/>
      <c r="K97" s="60">
        <f t="shared" si="10"/>
        <v>0</v>
      </c>
      <c r="L97" s="60" t="str">
        <f t="shared" si="11"/>
        <v>$0.00</v>
      </c>
      <c r="M97" s="44">
        <f t="shared" si="12"/>
        <v>0</v>
      </c>
      <c r="N97" s="44">
        <f t="shared" si="13"/>
        <v>0</v>
      </c>
      <c r="O97" s="60">
        <f t="shared" si="14"/>
        <v>0</v>
      </c>
      <c r="P97" s="60">
        <f t="shared" si="15"/>
        <v>0</v>
      </c>
      <c r="Q97" s="57"/>
    </row>
    <row r="98" spans="1:17">
      <c r="A98" s="80"/>
      <c r="B98" s="80"/>
      <c r="C98" s="61"/>
      <c r="H98" s="60">
        <f t="shared" si="9"/>
        <v>0</v>
      </c>
      <c r="I98" s="44">
        <f t="shared" si="16"/>
        <v>0</v>
      </c>
      <c r="J98" s="1"/>
      <c r="K98" s="60">
        <f t="shared" si="10"/>
        <v>0</v>
      </c>
      <c r="L98" s="60" t="str">
        <f t="shared" si="11"/>
        <v>$0.00</v>
      </c>
      <c r="M98" s="44">
        <f t="shared" si="12"/>
        <v>0</v>
      </c>
      <c r="N98" s="44">
        <f t="shared" si="13"/>
        <v>0</v>
      </c>
      <c r="O98" s="60">
        <f t="shared" si="14"/>
        <v>0</v>
      </c>
      <c r="P98" s="60">
        <f t="shared" si="15"/>
        <v>0</v>
      </c>
      <c r="Q98" s="57"/>
    </row>
    <row r="99" spans="1:17">
      <c r="A99" s="80"/>
      <c r="B99" s="80"/>
      <c r="C99" s="61"/>
      <c r="H99" s="60">
        <f t="shared" si="9"/>
        <v>0</v>
      </c>
      <c r="I99" s="44">
        <f t="shared" si="16"/>
        <v>0</v>
      </c>
      <c r="J99" s="1"/>
      <c r="K99" s="60">
        <f t="shared" si="10"/>
        <v>0</v>
      </c>
      <c r="L99" s="60" t="str">
        <f t="shared" si="11"/>
        <v>$0.00</v>
      </c>
      <c r="M99" s="44">
        <f t="shared" si="12"/>
        <v>0</v>
      </c>
      <c r="N99" s="44">
        <f t="shared" si="13"/>
        <v>0</v>
      </c>
      <c r="O99" s="60">
        <f t="shared" si="14"/>
        <v>0</v>
      </c>
      <c r="P99" s="60">
        <f t="shared" si="15"/>
        <v>0</v>
      </c>
      <c r="Q99" s="57"/>
    </row>
    <row r="100" spans="1:17">
      <c r="A100" s="80"/>
      <c r="B100" s="80"/>
      <c r="C100" s="61"/>
      <c r="H100" s="60">
        <f t="shared" si="9"/>
        <v>0</v>
      </c>
      <c r="I100" s="44">
        <f t="shared" si="16"/>
        <v>0</v>
      </c>
      <c r="J100" s="1"/>
      <c r="K100" s="60">
        <f t="shared" si="10"/>
        <v>0</v>
      </c>
      <c r="L100" s="60" t="str">
        <f t="shared" si="11"/>
        <v>$0.00</v>
      </c>
      <c r="M100" s="44">
        <f t="shared" si="12"/>
        <v>0</v>
      </c>
      <c r="N100" s="44">
        <f t="shared" si="13"/>
        <v>0</v>
      </c>
      <c r="O100" s="60">
        <f t="shared" si="14"/>
        <v>0</v>
      </c>
      <c r="P100" s="60">
        <f t="shared" si="15"/>
        <v>0</v>
      </c>
      <c r="Q100" s="57"/>
    </row>
    <row r="101" spans="1:17">
      <c r="A101" s="80"/>
      <c r="B101" s="80"/>
      <c r="C101" s="61"/>
      <c r="H101" s="60">
        <f t="shared" si="9"/>
        <v>0</v>
      </c>
      <c r="I101" s="44">
        <f t="shared" si="16"/>
        <v>0</v>
      </c>
      <c r="J101" s="1"/>
      <c r="K101" s="60">
        <f t="shared" si="10"/>
        <v>0</v>
      </c>
      <c r="L101" s="60" t="str">
        <f t="shared" si="11"/>
        <v>$0.00</v>
      </c>
      <c r="M101" s="44">
        <f t="shared" si="12"/>
        <v>0</v>
      </c>
      <c r="N101" s="44">
        <f t="shared" si="13"/>
        <v>0</v>
      </c>
      <c r="O101" s="60">
        <f t="shared" si="14"/>
        <v>0</v>
      </c>
      <c r="P101" s="60">
        <f t="shared" si="15"/>
        <v>0</v>
      </c>
      <c r="Q101" s="57"/>
    </row>
    <row r="102" spans="1:17">
      <c r="A102" s="80"/>
      <c r="B102" s="80"/>
      <c r="C102" s="61"/>
      <c r="H102" s="60">
        <f t="shared" si="9"/>
        <v>0</v>
      </c>
      <c r="I102" s="44">
        <f t="shared" si="16"/>
        <v>0</v>
      </c>
      <c r="J102" s="1"/>
      <c r="K102" s="60">
        <f t="shared" si="10"/>
        <v>0</v>
      </c>
      <c r="L102" s="60" t="str">
        <f t="shared" si="11"/>
        <v>$0.00</v>
      </c>
      <c r="M102" s="44">
        <f t="shared" si="12"/>
        <v>0</v>
      </c>
      <c r="N102" s="44">
        <f t="shared" si="13"/>
        <v>0</v>
      </c>
      <c r="O102" s="60">
        <f t="shared" si="14"/>
        <v>0</v>
      </c>
      <c r="P102" s="60">
        <f t="shared" si="15"/>
        <v>0</v>
      </c>
      <c r="Q102" s="57"/>
    </row>
    <row r="103" spans="1:17">
      <c r="A103" s="80"/>
      <c r="B103" s="80"/>
      <c r="C103" s="61"/>
      <c r="H103" s="60">
        <f t="shared" si="9"/>
        <v>0</v>
      </c>
      <c r="I103" s="44">
        <f t="shared" si="16"/>
        <v>0</v>
      </c>
      <c r="J103" s="1"/>
      <c r="K103" s="60">
        <f t="shared" si="10"/>
        <v>0</v>
      </c>
      <c r="L103" s="60" t="str">
        <f t="shared" si="11"/>
        <v>$0.00</v>
      </c>
      <c r="M103" s="44">
        <f t="shared" si="12"/>
        <v>0</v>
      </c>
      <c r="N103" s="44">
        <f t="shared" si="13"/>
        <v>0</v>
      </c>
      <c r="O103" s="60">
        <f t="shared" si="14"/>
        <v>0</v>
      </c>
      <c r="P103" s="60">
        <f t="shared" si="15"/>
        <v>0</v>
      </c>
      <c r="Q103" s="57"/>
    </row>
    <row r="104" spans="1:17">
      <c r="A104" s="80"/>
      <c r="B104" s="80"/>
      <c r="C104" s="61"/>
      <c r="H104" s="60">
        <f t="shared" si="9"/>
        <v>0</v>
      </c>
      <c r="I104" s="44">
        <f t="shared" si="16"/>
        <v>0</v>
      </c>
      <c r="J104" s="1"/>
      <c r="K104" s="60">
        <f t="shared" si="10"/>
        <v>0</v>
      </c>
      <c r="L104" s="60" t="str">
        <f t="shared" si="11"/>
        <v>$0.00</v>
      </c>
      <c r="M104" s="44">
        <f t="shared" si="12"/>
        <v>0</v>
      </c>
      <c r="N104" s="44">
        <f t="shared" si="13"/>
        <v>0</v>
      </c>
      <c r="O104" s="60">
        <f t="shared" si="14"/>
        <v>0</v>
      </c>
      <c r="P104" s="60">
        <f t="shared" si="15"/>
        <v>0</v>
      </c>
      <c r="Q104" s="57"/>
    </row>
    <row r="105" spans="1:17">
      <c r="A105" s="80"/>
      <c r="B105" s="80"/>
      <c r="C105" s="61"/>
      <c r="H105" s="60">
        <f t="shared" si="9"/>
        <v>0</v>
      </c>
      <c r="I105" s="44">
        <f t="shared" si="16"/>
        <v>0</v>
      </c>
      <c r="J105" s="1"/>
      <c r="K105" s="60">
        <f t="shared" si="10"/>
        <v>0</v>
      </c>
      <c r="L105" s="60" t="str">
        <f t="shared" si="11"/>
        <v>$0.00</v>
      </c>
      <c r="M105" s="44">
        <f t="shared" si="12"/>
        <v>0</v>
      </c>
      <c r="N105" s="44">
        <f t="shared" si="13"/>
        <v>0</v>
      </c>
      <c r="O105" s="60">
        <f t="shared" si="14"/>
        <v>0</v>
      </c>
      <c r="P105" s="60">
        <f t="shared" si="15"/>
        <v>0</v>
      </c>
      <c r="Q105" s="57"/>
    </row>
    <row r="106" spans="1:17">
      <c r="A106" s="80"/>
      <c r="B106" s="80"/>
      <c r="C106" s="61"/>
      <c r="H106" s="60">
        <f t="shared" si="9"/>
        <v>0</v>
      </c>
      <c r="I106" s="44">
        <f t="shared" si="16"/>
        <v>0</v>
      </c>
      <c r="J106" s="1"/>
      <c r="K106" s="60">
        <f t="shared" si="10"/>
        <v>0</v>
      </c>
      <c r="L106" s="60" t="str">
        <f t="shared" si="11"/>
        <v>$0.00</v>
      </c>
      <c r="M106" s="44">
        <f t="shared" si="12"/>
        <v>0</v>
      </c>
      <c r="N106" s="44">
        <f t="shared" si="13"/>
        <v>0</v>
      </c>
      <c r="O106" s="60">
        <f t="shared" si="14"/>
        <v>0</v>
      </c>
      <c r="P106" s="60">
        <f t="shared" si="15"/>
        <v>0</v>
      </c>
      <c r="Q106" s="57"/>
    </row>
    <row r="107" spans="1:17">
      <c r="A107" s="80"/>
      <c r="B107" s="80"/>
      <c r="C107" s="61"/>
      <c r="H107" s="60">
        <f t="shared" si="9"/>
        <v>0</v>
      </c>
      <c r="I107" s="44">
        <f t="shared" si="16"/>
        <v>0</v>
      </c>
      <c r="J107" s="1"/>
      <c r="K107" s="60">
        <f t="shared" si="10"/>
        <v>0</v>
      </c>
      <c r="L107" s="60" t="str">
        <f t="shared" si="11"/>
        <v>$0.00</v>
      </c>
      <c r="M107" s="44">
        <f t="shared" si="12"/>
        <v>0</v>
      </c>
      <c r="N107" s="44">
        <f t="shared" si="13"/>
        <v>0</v>
      </c>
      <c r="O107" s="60">
        <f t="shared" si="14"/>
        <v>0</v>
      </c>
      <c r="P107" s="60">
        <f t="shared" si="15"/>
        <v>0</v>
      </c>
      <c r="Q107" s="57"/>
    </row>
    <row r="108" spans="1:17">
      <c r="A108" s="80"/>
      <c r="B108" s="80"/>
      <c r="C108" s="61"/>
      <c r="H108" s="60">
        <f t="shared" si="9"/>
        <v>0</v>
      </c>
      <c r="I108" s="44">
        <f t="shared" si="16"/>
        <v>0</v>
      </c>
      <c r="J108" s="1"/>
      <c r="K108" s="60">
        <f t="shared" si="10"/>
        <v>0</v>
      </c>
      <c r="L108" s="60" t="str">
        <f t="shared" si="11"/>
        <v>$0.00</v>
      </c>
      <c r="M108" s="44">
        <f t="shared" si="12"/>
        <v>0</v>
      </c>
      <c r="N108" s="44">
        <f t="shared" si="13"/>
        <v>0</v>
      </c>
      <c r="O108" s="60">
        <f t="shared" si="14"/>
        <v>0</v>
      </c>
      <c r="P108" s="60">
        <f t="shared" si="15"/>
        <v>0</v>
      </c>
      <c r="Q108" s="57"/>
    </row>
    <row r="109" spans="1:17">
      <c r="A109" s="80"/>
      <c r="B109" s="80"/>
      <c r="C109" s="61"/>
      <c r="H109" s="60">
        <f t="shared" si="9"/>
        <v>0</v>
      </c>
      <c r="I109" s="44">
        <f t="shared" si="16"/>
        <v>0</v>
      </c>
      <c r="J109" s="1"/>
      <c r="K109" s="60">
        <f t="shared" si="10"/>
        <v>0</v>
      </c>
      <c r="L109" s="60" t="str">
        <f t="shared" si="11"/>
        <v>$0.00</v>
      </c>
      <c r="M109" s="44">
        <f t="shared" si="12"/>
        <v>0</v>
      </c>
      <c r="N109" s="44">
        <f t="shared" si="13"/>
        <v>0</v>
      </c>
      <c r="O109" s="60">
        <f t="shared" si="14"/>
        <v>0</v>
      </c>
      <c r="P109" s="60">
        <f t="shared" si="15"/>
        <v>0</v>
      </c>
      <c r="Q109" s="57"/>
    </row>
    <row r="110" spans="1:17">
      <c r="A110" s="80"/>
      <c r="B110" s="80"/>
      <c r="C110" s="61"/>
      <c r="H110" s="60">
        <f t="shared" si="9"/>
        <v>0</v>
      </c>
      <c r="I110" s="44">
        <f t="shared" si="16"/>
        <v>0</v>
      </c>
      <c r="J110" s="1"/>
      <c r="K110" s="60">
        <f t="shared" si="10"/>
        <v>0</v>
      </c>
      <c r="L110" s="60" t="str">
        <f t="shared" si="11"/>
        <v>$0.00</v>
      </c>
      <c r="M110" s="44">
        <f t="shared" si="12"/>
        <v>0</v>
      </c>
      <c r="N110" s="44">
        <f t="shared" si="13"/>
        <v>0</v>
      </c>
      <c r="O110" s="60">
        <f t="shared" si="14"/>
        <v>0</v>
      </c>
      <c r="P110" s="60">
        <f t="shared" si="15"/>
        <v>0</v>
      </c>
      <c r="Q110" s="57"/>
    </row>
    <row r="111" spans="1:17">
      <c r="A111" s="80"/>
      <c r="B111" s="80"/>
      <c r="C111" s="61"/>
      <c r="H111" s="60">
        <f t="shared" si="9"/>
        <v>0</v>
      </c>
      <c r="I111" s="44">
        <f t="shared" si="16"/>
        <v>0</v>
      </c>
      <c r="J111" s="1"/>
      <c r="K111" s="60">
        <f t="shared" si="10"/>
        <v>0</v>
      </c>
      <c r="L111" s="60" t="str">
        <f t="shared" si="11"/>
        <v>$0.00</v>
      </c>
      <c r="M111" s="44">
        <f t="shared" si="12"/>
        <v>0</v>
      </c>
      <c r="N111" s="44">
        <f t="shared" si="13"/>
        <v>0</v>
      </c>
      <c r="O111" s="60">
        <f t="shared" si="14"/>
        <v>0</v>
      </c>
      <c r="P111" s="60">
        <f t="shared" si="15"/>
        <v>0</v>
      </c>
      <c r="Q111" s="57"/>
    </row>
    <row r="112" spans="1:17">
      <c r="A112" s="80"/>
      <c r="B112" s="80"/>
      <c r="C112" s="61"/>
      <c r="H112" s="60">
        <f t="shared" si="9"/>
        <v>0</v>
      </c>
      <c r="I112" s="44">
        <f t="shared" si="16"/>
        <v>0</v>
      </c>
      <c r="J112" s="1"/>
      <c r="K112" s="60">
        <f t="shared" si="10"/>
        <v>0</v>
      </c>
      <c r="L112" s="60" t="str">
        <f t="shared" si="11"/>
        <v>$0.00</v>
      </c>
      <c r="M112" s="44">
        <f t="shared" si="12"/>
        <v>0</v>
      </c>
      <c r="N112" s="44">
        <f t="shared" si="13"/>
        <v>0</v>
      </c>
      <c r="O112" s="60">
        <f t="shared" si="14"/>
        <v>0</v>
      </c>
      <c r="P112" s="60">
        <f t="shared" si="15"/>
        <v>0</v>
      </c>
      <c r="Q112" s="57"/>
    </row>
    <row r="113" spans="1:17">
      <c r="A113" s="80"/>
      <c r="B113" s="80"/>
      <c r="C113" s="61"/>
      <c r="H113" s="60">
        <f t="shared" si="9"/>
        <v>0</v>
      </c>
      <c r="I113" s="44">
        <f t="shared" si="16"/>
        <v>0</v>
      </c>
      <c r="J113" s="1"/>
      <c r="K113" s="60">
        <f t="shared" si="10"/>
        <v>0</v>
      </c>
      <c r="L113" s="60" t="str">
        <f t="shared" si="11"/>
        <v>$0.00</v>
      </c>
      <c r="M113" s="44">
        <f t="shared" si="12"/>
        <v>0</v>
      </c>
      <c r="N113" s="44">
        <f t="shared" si="13"/>
        <v>0</v>
      </c>
      <c r="O113" s="60">
        <f t="shared" si="14"/>
        <v>0</v>
      </c>
      <c r="P113" s="60">
        <f t="shared" si="15"/>
        <v>0</v>
      </c>
      <c r="Q113" s="57"/>
    </row>
    <row r="114" spans="1:17">
      <c r="A114" s="80"/>
      <c r="B114" s="80"/>
      <c r="C114" s="61"/>
      <c r="H114" s="60">
        <f t="shared" si="9"/>
        <v>0</v>
      </c>
      <c r="I114" s="44">
        <f t="shared" si="16"/>
        <v>0</v>
      </c>
      <c r="J114" s="1"/>
      <c r="K114" s="60">
        <f t="shared" si="10"/>
        <v>0</v>
      </c>
      <c r="L114" s="60" t="str">
        <f t="shared" si="11"/>
        <v>$0.00</v>
      </c>
      <c r="M114" s="44">
        <f t="shared" si="12"/>
        <v>0</v>
      </c>
      <c r="N114" s="44">
        <f t="shared" si="13"/>
        <v>0</v>
      </c>
      <c r="O114" s="60">
        <f t="shared" si="14"/>
        <v>0</v>
      </c>
      <c r="P114" s="60">
        <f t="shared" si="15"/>
        <v>0</v>
      </c>
      <c r="Q114" s="57"/>
    </row>
    <row r="115" spans="1:17">
      <c r="A115" s="80"/>
      <c r="B115" s="80"/>
      <c r="C115" s="61"/>
      <c r="H115" s="60">
        <f t="shared" si="9"/>
        <v>0</v>
      </c>
      <c r="I115" s="44">
        <f t="shared" si="16"/>
        <v>0</v>
      </c>
      <c r="J115" s="1"/>
      <c r="K115" s="60">
        <f t="shared" si="10"/>
        <v>0</v>
      </c>
      <c r="L115" s="60" t="str">
        <f t="shared" si="11"/>
        <v>$0.00</v>
      </c>
      <c r="M115" s="44">
        <f t="shared" si="12"/>
        <v>0</v>
      </c>
      <c r="N115" s="44">
        <f t="shared" si="13"/>
        <v>0</v>
      </c>
      <c r="O115" s="60">
        <f t="shared" si="14"/>
        <v>0</v>
      </c>
      <c r="P115" s="60">
        <f t="shared" si="15"/>
        <v>0</v>
      </c>
      <c r="Q115" s="57"/>
    </row>
    <row r="116" spans="1:17">
      <c r="A116" s="80"/>
      <c r="B116" s="80"/>
      <c r="C116" s="61"/>
      <c r="H116" s="60">
        <f t="shared" si="9"/>
        <v>0</v>
      </c>
      <c r="I116" s="44">
        <f t="shared" si="16"/>
        <v>0</v>
      </c>
      <c r="J116" s="1"/>
      <c r="K116" s="60">
        <f t="shared" si="10"/>
        <v>0</v>
      </c>
      <c r="L116" s="60" t="str">
        <f t="shared" si="11"/>
        <v>$0.00</v>
      </c>
      <c r="M116" s="44">
        <f t="shared" si="12"/>
        <v>0</v>
      </c>
      <c r="N116" s="44">
        <f t="shared" si="13"/>
        <v>0</v>
      </c>
      <c r="O116" s="60">
        <f t="shared" si="14"/>
        <v>0</v>
      </c>
      <c r="P116" s="60">
        <f t="shared" si="15"/>
        <v>0</v>
      </c>
      <c r="Q116" s="57"/>
    </row>
    <row r="117" spans="1:17">
      <c r="A117" s="80"/>
      <c r="B117" s="80"/>
      <c r="C117" s="61"/>
      <c r="H117" s="60">
        <f t="shared" si="9"/>
        <v>0</v>
      </c>
      <c r="I117" s="44">
        <f t="shared" si="16"/>
        <v>0</v>
      </c>
      <c r="J117" s="1"/>
      <c r="K117" s="60">
        <f t="shared" si="10"/>
        <v>0</v>
      </c>
      <c r="L117" s="60" t="str">
        <f t="shared" si="11"/>
        <v>$0.00</v>
      </c>
      <c r="M117" s="44">
        <f t="shared" si="12"/>
        <v>0</v>
      </c>
      <c r="N117" s="44">
        <f t="shared" si="13"/>
        <v>0</v>
      </c>
      <c r="O117" s="60">
        <f t="shared" si="14"/>
        <v>0</v>
      </c>
      <c r="P117" s="60">
        <f t="shared" si="15"/>
        <v>0</v>
      </c>
      <c r="Q117" s="57"/>
    </row>
    <row r="118" spans="1:17">
      <c r="A118" s="80"/>
      <c r="B118" s="80"/>
      <c r="C118" s="61"/>
      <c r="H118" s="60">
        <f t="shared" si="9"/>
        <v>0</v>
      </c>
      <c r="I118" s="44">
        <f t="shared" si="16"/>
        <v>0</v>
      </c>
      <c r="J118" s="1"/>
      <c r="K118" s="60">
        <f t="shared" si="10"/>
        <v>0</v>
      </c>
      <c r="L118" s="60" t="str">
        <f t="shared" si="11"/>
        <v>$0.00</v>
      </c>
      <c r="M118" s="44">
        <f t="shared" si="12"/>
        <v>0</v>
      </c>
      <c r="N118" s="44">
        <f t="shared" si="13"/>
        <v>0</v>
      </c>
      <c r="O118" s="60">
        <f t="shared" si="14"/>
        <v>0</v>
      </c>
      <c r="P118" s="60">
        <f t="shared" si="15"/>
        <v>0</v>
      </c>
      <c r="Q118" s="57"/>
    </row>
    <row r="119" spans="1:17">
      <c r="A119" s="80"/>
      <c r="B119" s="80"/>
      <c r="C119" s="61"/>
      <c r="H119" s="60">
        <f t="shared" si="9"/>
        <v>0</v>
      </c>
      <c r="I119" s="44">
        <f t="shared" si="16"/>
        <v>0</v>
      </c>
      <c r="J119" s="1"/>
      <c r="K119" s="60">
        <f t="shared" si="10"/>
        <v>0</v>
      </c>
      <c r="L119" s="60" t="str">
        <f t="shared" si="11"/>
        <v>$0.00</v>
      </c>
      <c r="M119" s="44">
        <f t="shared" si="12"/>
        <v>0</v>
      </c>
      <c r="N119" s="44">
        <f t="shared" si="13"/>
        <v>0</v>
      </c>
      <c r="O119" s="60">
        <f t="shared" si="14"/>
        <v>0</v>
      </c>
      <c r="P119" s="60">
        <f t="shared" si="15"/>
        <v>0</v>
      </c>
      <c r="Q119" s="57"/>
    </row>
    <row r="120" spans="1:17">
      <c r="A120" s="80"/>
      <c r="B120" s="80"/>
      <c r="C120" s="61"/>
      <c r="H120" s="60">
        <f t="shared" si="9"/>
        <v>0</v>
      </c>
      <c r="I120" s="44">
        <f t="shared" si="16"/>
        <v>0</v>
      </c>
      <c r="J120" s="1"/>
      <c r="K120" s="60">
        <f t="shared" si="10"/>
        <v>0</v>
      </c>
      <c r="L120" s="60" t="str">
        <f t="shared" si="11"/>
        <v>$0.00</v>
      </c>
      <c r="M120" s="44">
        <f t="shared" si="12"/>
        <v>0</v>
      </c>
      <c r="N120" s="44">
        <f t="shared" si="13"/>
        <v>0</v>
      </c>
      <c r="O120" s="60">
        <f t="shared" si="14"/>
        <v>0</v>
      </c>
      <c r="P120" s="60">
        <f t="shared" si="15"/>
        <v>0</v>
      </c>
      <c r="Q120" s="57"/>
    </row>
    <row r="121" spans="1:17">
      <c r="A121" s="80"/>
      <c r="B121" s="80"/>
      <c r="C121" s="61"/>
      <c r="H121" s="60">
        <f t="shared" si="9"/>
        <v>0</v>
      </c>
      <c r="I121" s="44">
        <f t="shared" si="16"/>
        <v>0</v>
      </c>
      <c r="J121" s="1"/>
      <c r="K121" s="60">
        <f t="shared" si="10"/>
        <v>0</v>
      </c>
      <c r="L121" s="60" t="str">
        <f t="shared" si="11"/>
        <v>$0.00</v>
      </c>
      <c r="M121" s="44">
        <f t="shared" si="12"/>
        <v>0</v>
      </c>
      <c r="N121" s="44">
        <f t="shared" si="13"/>
        <v>0</v>
      </c>
      <c r="O121" s="60">
        <f t="shared" si="14"/>
        <v>0</v>
      </c>
      <c r="P121" s="60">
        <f t="shared" si="15"/>
        <v>0</v>
      </c>
      <c r="Q121" s="57"/>
    </row>
    <row r="122" spans="1:17">
      <c r="A122" s="80"/>
      <c r="B122" s="80"/>
      <c r="C122" s="61"/>
      <c r="H122" s="60">
        <f t="shared" si="9"/>
        <v>0</v>
      </c>
      <c r="I122" s="44">
        <f t="shared" si="16"/>
        <v>0</v>
      </c>
      <c r="J122" s="1"/>
      <c r="K122" s="60">
        <f t="shared" si="10"/>
        <v>0</v>
      </c>
      <c r="L122" s="60" t="str">
        <f t="shared" si="11"/>
        <v>$0.00</v>
      </c>
      <c r="M122" s="44">
        <f t="shared" si="12"/>
        <v>0</v>
      </c>
      <c r="N122" s="44">
        <f t="shared" si="13"/>
        <v>0</v>
      </c>
      <c r="O122" s="60">
        <f t="shared" si="14"/>
        <v>0</v>
      </c>
      <c r="P122" s="60">
        <f t="shared" si="15"/>
        <v>0</v>
      </c>
      <c r="Q122" s="57"/>
    </row>
    <row r="123" spans="1:17">
      <c r="A123" s="80"/>
      <c r="B123" s="80"/>
      <c r="C123" s="61"/>
      <c r="H123" s="60">
        <f t="shared" si="9"/>
        <v>0</v>
      </c>
      <c r="I123" s="44">
        <f t="shared" si="16"/>
        <v>0</v>
      </c>
      <c r="J123" s="1"/>
      <c r="K123" s="60">
        <f t="shared" si="10"/>
        <v>0</v>
      </c>
      <c r="L123" s="60" t="str">
        <f t="shared" si="11"/>
        <v>$0.00</v>
      </c>
      <c r="M123" s="44">
        <f t="shared" si="12"/>
        <v>0</v>
      </c>
      <c r="N123" s="44">
        <f t="shared" si="13"/>
        <v>0</v>
      </c>
      <c r="O123" s="60">
        <f t="shared" si="14"/>
        <v>0</v>
      </c>
      <c r="P123" s="60">
        <f t="shared" si="15"/>
        <v>0</v>
      </c>
      <c r="Q123" s="57"/>
    </row>
    <row r="124" spans="1:17">
      <c r="A124" s="80"/>
      <c r="B124" s="80"/>
      <c r="C124" s="61"/>
      <c r="H124" s="60">
        <f t="shared" si="9"/>
        <v>0</v>
      </c>
      <c r="I124" s="44">
        <f t="shared" si="16"/>
        <v>0</v>
      </c>
      <c r="J124" s="1"/>
      <c r="K124" s="60">
        <f t="shared" si="10"/>
        <v>0</v>
      </c>
      <c r="L124" s="60" t="str">
        <f t="shared" si="11"/>
        <v>$0.00</v>
      </c>
      <c r="M124" s="44">
        <f t="shared" si="12"/>
        <v>0</v>
      </c>
      <c r="N124" s="44">
        <f t="shared" si="13"/>
        <v>0</v>
      </c>
      <c r="O124" s="60">
        <f t="shared" si="14"/>
        <v>0</v>
      </c>
      <c r="P124" s="60">
        <f t="shared" si="15"/>
        <v>0</v>
      </c>
      <c r="Q124" s="57"/>
    </row>
    <row r="125" spans="1:17">
      <c r="A125" s="80"/>
      <c r="B125" s="80"/>
      <c r="C125" s="61"/>
      <c r="H125" s="60">
        <f t="shared" si="9"/>
        <v>0</v>
      </c>
      <c r="I125" s="44">
        <f t="shared" si="16"/>
        <v>0</v>
      </c>
      <c r="J125" s="1"/>
      <c r="K125" s="60">
        <f t="shared" si="10"/>
        <v>0</v>
      </c>
      <c r="L125" s="60" t="str">
        <f t="shared" si="11"/>
        <v>$0.00</v>
      </c>
      <c r="M125" s="44">
        <f t="shared" si="12"/>
        <v>0</v>
      </c>
      <c r="N125" s="44">
        <f t="shared" si="13"/>
        <v>0</v>
      </c>
      <c r="O125" s="60">
        <f t="shared" si="14"/>
        <v>0</v>
      </c>
      <c r="P125" s="60">
        <f t="shared" si="15"/>
        <v>0</v>
      </c>
      <c r="Q125" s="57"/>
    </row>
    <row r="126" spans="1:17">
      <c r="A126" s="80"/>
      <c r="B126" s="80"/>
      <c r="C126" s="61"/>
      <c r="H126" s="60">
        <f t="shared" si="9"/>
        <v>0</v>
      </c>
      <c r="I126" s="44">
        <f t="shared" si="16"/>
        <v>0</v>
      </c>
      <c r="J126" s="1"/>
      <c r="K126" s="60">
        <f t="shared" si="10"/>
        <v>0</v>
      </c>
      <c r="L126" s="60" t="str">
        <f t="shared" si="11"/>
        <v>$0.00</v>
      </c>
      <c r="M126" s="44">
        <f t="shared" si="12"/>
        <v>0</v>
      </c>
      <c r="N126" s="44">
        <f t="shared" si="13"/>
        <v>0</v>
      </c>
      <c r="O126" s="60">
        <f t="shared" si="14"/>
        <v>0</v>
      </c>
      <c r="P126" s="60">
        <f t="shared" si="15"/>
        <v>0</v>
      </c>
      <c r="Q126" s="57"/>
    </row>
    <row r="127" spans="1:17">
      <c r="A127" s="80"/>
      <c r="B127" s="80"/>
      <c r="C127" s="61"/>
      <c r="H127" s="60">
        <f t="shared" si="9"/>
        <v>0</v>
      </c>
      <c r="I127" s="44">
        <f t="shared" si="16"/>
        <v>0</v>
      </c>
      <c r="J127" s="1"/>
      <c r="K127" s="60">
        <f t="shared" si="10"/>
        <v>0</v>
      </c>
      <c r="L127" s="60" t="str">
        <f t="shared" si="11"/>
        <v>$0.00</v>
      </c>
      <c r="M127" s="44">
        <f t="shared" si="12"/>
        <v>0</v>
      </c>
      <c r="N127" s="44">
        <f t="shared" si="13"/>
        <v>0</v>
      </c>
      <c r="O127" s="60">
        <f t="shared" si="14"/>
        <v>0</v>
      </c>
      <c r="P127" s="60">
        <f t="shared" si="15"/>
        <v>0</v>
      </c>
      <c r="Q127" s="57"/>
    </row>
    <row r="128" spans="1:17">
      <c r="A128" s="80"/>
      <c r="B128" s="80"/>
      <c r="C128" s="61"/>
      <c r="H128" s="60">
        <f t="shared" si="9"/>
        <v>0</v>
      </c>
      <c r="I128" s="44">
        <f t="shared" si="16"/>
        <v>0</v>
      </c>
      <c r="J128" s="1"/>
      <c r="K128" s="60">
        <f t="shared" si="10"/>
        <v>0</v>
      </c>
      <c r="L128" s="60" t="str">
        <f t="shared" si="11"/>
        <v>$0.00</v>
      </c>
      <c r="M128" s="44">
        <f t="shared" si="12"/>
        <v>0</v>
      </c>
      <c r="N128" s="44">
        <f t="shared" si="13"/>
        <v>0</v>
      </c>
      <c r="O128" s="60">
        <f t="shared" si="14"/>
        <v>0</v>
      </c>
      <c r="P128" s="60">
        <f t="shared" si="15"/>
        <v>0</v>
      </c>
      <c r="Q128" s="57"/>
    </row>
    <row r="129" spans="1:17">
      <c r="A129" s="80"/>
      <c r="B129" s="80"/>
      <c r="C129" s="61"/>
      <c r="H129" s="60">
        <f t="shared" si="9"/>
        <v>0</v>
      </c>
      <c r="I129" s="44">
        <f t="shared" si="16"/>
        <v>0</v>
      </c>
      <c r="J129" s="1"/>
      <c r="K129" s="60">
        <f t="shared" si="10"/>
        <v>0</v>
      </c>
      <c r="L129" s="60" t="str">
        <f t="shared" si="11"/>
        <v>$0.00</v>
      </c>
      <c r="M129" s="44">
        <f t="shared" si="12"/>
        <v>0</v>
      </c>
      <c r="N129" s="44">
        <f t="shared" si="13"/>
        <v>0</v>
      </c>
      <c r="O129" s="60">
        <f t="shared" si="14"/>
        <v>0</v>
      </c>
      <c r="P129" s="60">
        <f t="shared" si="15"/>
        <v>0</v>
      </c>
      <c r="Q129" s="57"/>
    </row>
    <row r="130" spans="1:17">
      <c r="A130" s="80"/>
      <c r="B130" s="80"/>
      <c r="C130" s="61"/>
      <c r="H130" s="60">
        <f t="shared" si="9"/>
        <v>0</v>
      </c>
      <c r="I130" s="44">
        <f t="shared" si="16"/>
        <v>0</v>
      </c>
      <c r="J130" s="1"/>
      <c r="K130" s="60">
        <f t="shared" si="10"/>
        <v>0</v>
      </c>
      <c r="L130" s="60" t="str">
        <f t="shared" si="11"/>
        <v>$0.00</v>
      </c>
      <c r="M130" s="44">
        <f t="shared" si="12"/>
        <v>0</v>
      </c>
      <c r="N130" s="44">
        <f t="shared" si="13"/>
        <v>0</v>
      </c>
      <c r="O130" s="60">
        <f t="shared" si="14"/>
        <v>0</v>
      </c>
      <c r="P130" s="60">
        <f t="shared" si="15"/>
        <v>0</v>
      </c>
      <c r="Q130" s="57"/>
    </row>
    <row r="131" spans="1:17">
      <c r="A131" s="80"/>
      <c r="B131" s="80"/>
      <c r="C131" s="61"/>
      <c r="H131" s="60">
        <f t="shared" si="9"/>
        <v>0</v>
      </c>
      <c r="I131" s="44">
        <f t="shared" si="16"/>
        <v>0</v>
      </c>
      <c r="J131" s="1"/>
      <c r="K131" s="60">
        <f t="shared" si="10"/>
        <v>0</v>
      </c>
      <c r="L131" s="60" t="str">
        <f t="shared" si="11"/>
        <v>$0.00</v>
      </c>
      <c r="M131" s="44">
        <f t="shared" si="12"/>
        <v>0</v>
      </c>
      <c r="N131" s="44">
        <f t="shared" si="13"/>
        <v>0</v>
      </c>
      <c r="O131" s="60">
        <f t="shared" si="14"/>
        <v>0</v>
      </c>
      <c r="P131" s="60">
        <f t="shared" si="15"/>
        <v>0</v>
      </c>
      <c r="Q131" s="57"/>
    </row>
    <row r="132" spans="1:17">
      <c r="A132" s="80"/>
      <c r="B132" s="80"/>
      <c r="C132" s="61"/>
      <c r="H132" s="60">
        <f t="shared" si="9"/>
        <v>0</v>
      </c>
      <c r="I132" s="44">
        <f t="shared" si="16"/>
        <v>0</v>
      </c>
      <c r="J132" s="1"/>
      <c r="K132" s="60">
        <f t="shared" si="10"/>
        <v>0</v>
      </c>
      <c r="L132" s="60" t="str">
        <f t="shared" si="11"/>
        <v>$0.00</v>
      </c>
      <c r="M132" s="44">
        <f t="shared" si="12"/>
        <v>0</v>
      </c>
      <c r="N132" s="44">
        <f t="shared" si="13"/>
        <v>0</v>
      </c>
      <c r="O132" s="60">
        <f t="shared" si="14"/>
        <v>0</v>
      </c>
      <c r="P132" s="60">
        <f t="shared" si="15"/>
        <v>0</v>
      </c>
      <c r="Q132" s="57"/>
    </row>
    <row r="133" spans="1:17">
      <c r="A133" s="80"/>
      <c r="B133" s="80"/>
      <c r="C133" s="61"/>
      <c r="H133" s="60">
        <f t="shared" si="9"/>
        <v>0</v>
      </c>
      <c r="I133" s="44">
        <f t="shared" si="16"/>
        <v>0</v>
      </c>
      <c r="J133" s="1"/>
      <c r="K133" s="60">
        <f t="shared" si="10"/>
        <v>0</v>
      </c>
      <c r="L133" s="60" t="str">
        <f t="shared" si="11"/>
        <v>$0.00</v>
      </c>
      <c r="M133" s="44">
        <f t="shared" si="12"/>
        <v>0</v>
      </c>
      <c r="N133" s="44">
        <f t="shared" si="13"/>
        <v>0</v>
      </c>
      <c r="O133" s="60">
        <f t="shared" si="14"/>
        <v>0</v>
      </c>
      <c r="P133" s="60">
        <f t="shared" si="15"/>
        <v>0</v>
      </c>
      <c r="Q133" s="57"/>
    </row>
    <row r="134" spans="1:17">
      <c r="A134" s="80"/>
      <c r="B134" s="80"/>
      <c r="C134" s="61"/>
      <c r="H134" s="60">
        <f t="shared" si="9"/>
        <v>0</v>
      </c>
      <c r="I134" s="44">
        <f t="shared" si="16"/>
        <v>0</v>
      </c>
      <c r="J134" s="1"/>
      <c r="K134" s="60">
        <f t="shared" si="10"/>
        <v>0</v>
      </c>
      <c r="L134" s="60" t="str">
        <f t="shared" si="11"/>
        <v>$0.00</v>
      </c>
      <c r="M134" s="44">
        <f t="shared" si="12"/>
        <v>0</v>
      </c>
      <c r="N134" s="44">
        <f t="shared" si="13"/>
        <v>0</v>
      </c>
      <c r="O134" s="60">
        <f t="shared" si="14"/>
        <v>0</v>
      </c>
      <c r="P134" s="60">
        <f t="shared" si="15"/>
        <v>0</v>
      </c>
      <c r="Q134" s="57"/>
    </row>
    <row r="135" spans="1:17">
      <c r="A135" s="80"/>
      <c r="B135" s="80"/>
      <c r="C135" s="61"/>
      <c r="H135" s="60">
        <f t="shared" si="9"/>
        <v>0</v>
      </c>
      <c r="I135" s="44">
        <f t="shared" si="16"/>
        <v>0</v>
      </c>
      <c r="J135" s="1"/>
      <c r="K135" s="60">
        <f t="shared" si="10"/>
        <v>0</v>
      </c>
      <c r="L135" s="60" t="str">
        <f t="shared" si="11"/>
        <v>$0.00</v>
      </c>
      <c r="M135" s="44">
        <f t="shared" si="12"/>
        <v>0</v>
      </c>
      <c r="N135" s="44">
        <f t="shared" si="13"/>
        <v>0</v>
      </c>
      <c r="O135" s="60">
        <f t="shared" si="14"/>
        <v>0</v>
      </c>
      <c r="P135" s="60">
        <f t="shared" si="15"/>
        <v>0</v>
      </c>
      <c r="Q135" s="57"/>
    </row>
    <row r="136" spans="1:17">
      <c r="A136" s="80"/>
      <c r="B136" s="80"/>
      <c r="C136" s="61"/>
      <c r="H136" s="60">
        <f t="shared" ref="H136:H199" si="17">SUM(E136:G136)</f>
        <v>0</v>
      </c>
      <c r="I136" s="44">
        <f t="shared" si="16"/>
        <v>0</v>
      </c>
      <c r="J136" s="1"/>
      <c r="K136" s="60">
        <f t="shared" si="10"/>
        <v>0</v>
      </c>
      <c r="L136" s="60" t="str">
        <f t="shared" si="11"/>
        <v>$0.00</v>
      </c>
      <c r="M136" s="44">
        <f t="shared" si="12"/>
        <v>0</v>
      </c>
      <c r="N136" s="44">
        <f t="shared" si="13"/>
        <v>0</v>
      </c>
      <c r="O136" s="60">
        <f t="shared" si="14"/>
        <v>0</v>
      </c>
      <c r="P136" s="60">
        <f t="shared" si="15"/>
        <v>0</v>
      </c>
      <c r="Q136" s="57"/>
    </row>
    <row r="137" spans="1:17">
      <c r="A137" s="80"/>
      <c r="B137" s="80"/>
      <c r="C137" s="61"/>
      <c r="H137" s="60">
        <f t="shared" si="17"/>
        <v>0</v>
      </c>
      <c r="I137" s="44">
        <f t="shared" si="16"/>
        <v>0</v>
      </c>
      <c r="J137" s="1"/>
      <c r="K137" s="60">
        <f t="shared" ref="K137:K200" si="18">IF(J137&lt;1,0,(J137-I137))</f>
        <v>0</v>
      </c>
      <c r="L137" s="60" t="str">
        <f t="shared" ref="L137:L200" si="19">IF($B$2&gt;=34973,"",IF(E137&gt;0,K137*0.05,"$0.00"))</f>
        <v>$0.00</v>
      </c>
      <c r="M137" s="44">
        <f t="shared" ref="M137:M200" si="20">IF($B$2&gt;=34973,"",IF(K137&lt;0,0,(K137-L137)))</f>
        <v>0</v>
      </c>
      <c r="N137" s="44">
        <f t="shared" ref="N137:N200" si="21">C137*I137</f>
        <v>0</v>
      </c>
      <c r="O137" s="60">
        <f t="shared" ref="O137:O200" si="22">IF($B$2&gt;=34973,0,C137*M137)</f>
        <v>0</v>
      </c>
      <c r="P137" s="60">
        <f t="shared" ref="P137:P200" si="23">N137+O137</f>
        <v>0</v>
      </c>
      <c r="Q137" s="57"/>
    </row>
    <row r="138" spans="1:17">
      <c r="A138" s="80"/>
      <c r="B138" s="80"/>
      <c r="C138" s="61"/>
      <c r="H138" s="60">
        <f t="shared" si="17"/>
        <v>0</v>
      </c>
      <c r="I138" s="44">
        <f t="shared" si="16"/>
        <v>0</v>
      </c>
      <c r="J138" s="1"/>
      <c r="K138" s="60">
        <f t="shared" si="18"/>
        <v>0</v>
      </c>
      <c r="L138" s="60" t="str">
        <f t="shared" si="19"/>
        <v>$0.00</v>
      </c>
      <c r="M138" s="44">
        <f t="shared" si="20"/>
        <v>0</v>
      </c>
      <c r="N138" s="44">
        <f t="shared" si="21"/>
        <v>0</v>
      </c>
      <c r="O138" s="60">
        <f t="shared" si="22"/>
        <v>0</v>
      </c>
      <c r="P138" s="60">
        <f t="shared" si="23"/>
        <v>0</v>
      </c>
      <c r="Q138" s="57"/>
    </row>
    <row r="139" spans="1:17">
      <c r="A139" s="80"/>
      <c r="B139" s="80"/>
      <c r="C139" s="61"/>
      <c r="H139" s="60">
        <f t="shared" si="17"/>
        <v>0</v>
      </c>
      <c r="I139" s="44">
        <f t="shared" ref="I139:I202" si="24">IF(D139-H139&lt;0,0,(D139-H139))</f>
        <v>0</v>
      </c>
      <c r="J139" s="1"/>
      <c r="K139" s="60">
        <f t="shared" si="18"/>
        <v>0</v>
      </c>
      <c r="L139" s="60" t="str">
        <f t="shared" si="19"/>
        <v>$0.00</v>
      </c>
      <c r="M139" s="44">
        <f t="shared" si="20"/>
        <v>0</v>
      </c>
      <c r="N139" s="44">
        <f t="shared" si="21"/>
        <v>0</v>
      </c>
      <c r="O139" s="60">
        <f t="shared" si="22"/>
        <v>0</v>
      </c>
      <c r="P139" s="60">
        <f t="shared" si="23"/>
        <v>0</v>
      </c>
      <c r="Q139" s="57"/>
    </row>
    <row r="140" spans="1:17">
      <c r="A140" s="80"/>
      <c r="B140" s="80"/>
      <c r="C140" s="61"/>
      <c r="H140" s="60">
        <f t="shared" si="17"/>
        <v>0</v>
      </c>
      <c r="I140" s="44">
        <f t="shared" si="24"/>
        <v>0</v>
      </c>
      <c r="J140" s="1"/>
      <c r="K140" s="60">
        <f t="shared" si="18"/>
        <v>0</v>
      </c>
      <c r="L140" s="60" t="str">
        <f t="shared" si="19"/>
        <v>$0.00</v>
      </c>
      <c r="M140" s="44">
        <f t="shared" si="20"/>
        <v>0</v>
      </c>
      <c r="N140" s="44">
        <f t="shared" si="21"/>
        <v>0</v>
      </c>
      <c r="O140" s="60">
        <f t="shared" si="22"/>
        <v>0</v>
      </c>
      <c r="P140" s="60">
        <f t="shared" si="23"/>
        <v>0</v>
      </c>
      <c r="Q140" s="57"/>
    </row>
    <row r="141" spans="1:17">
      <c r="A141" s="80"/>
      <c r="B141" s="80"/>
      <c r="C141" s="61"/>
      <c r="H141" s="60">
        <f t="shared" si="17"/>
        <v>0</v>
      </c>
      <c r="I141" s="44">
        <f t="shared" si="24"/>
        <v>0</v>
      </c>
      <c r="J141" s="1"/>
      <c r="K141" s="60">
        <f t="shared" si="18"/>
        <v>0</v>
      </c>
      <c r="L141" s="60" t="str">
        <f t="shared" si="19"/>
        <v>$0.00</v>
      </c>
      <c r="M141" s="44">
        <f t="shared" si="20"/>
        <v>0</v>
      </c>
      <c r="N141" s="44">
        <f t="shared" si="21"/>
        <v>0</v>
      </c>
      <c r="O141" s="60">
        <f t="shared" si="22"/>
        <v>0</v>
      </c>
      <c r="P141" s="60">
        <f t="shared" si="23"/>
        <v>0</v>
      </c>
      <c r="Q141" s="57"/>
    </row>
    <row r="142" spans="1:17">
      <c r="A142" s="80"/>
      <c r="B142" s="80"/>
      <c r="C142" s="61"/>
      <c r="H142" s="60">
        <f t="shared" si="17"/>
        <v>0</v>
      </c>
      <c r="I142" s="44">
        <f t="shared" si="24"/>
        <v>0</v>
      </c>
      <c r="J142" s="1"/>
      <c r="K142" s="60">
        <f t="shared" si="18"/>
        <v>0</v>
      </c>
      <c r="L142" s="60" t="str">
        <f t="shared" si="19"/>
        <v>$0.00</v>
      </c>
      <c r="M142" s="44">
        <f t="shared" si="20"/>
        <v>0</v>
      </c>
      <c r="N142" s="44">
        <f t="shared" si="21"/>
        <v>0</v>
      </c>
      <c r="O142" s="60">
        <f t="shared" si="22"/>
        <v>0</v>
      </c>
      <c r="P142" s="60">
        <f t="shared" si="23"/>
        <v>0</v>
      </c>
      <c r="Q142" s="57"/>
    </row>
    <row r="143" spans="1:17">
      <c r="A143" s="80"/>
      <c r="B143" s="80"/>
      <c r="C143" s="61"/>
      <c r="H143" s="60">
        <f t="shared" si="17"/>
        <v>0</v>
      </c>
      <c r="I143" s="44">
        <f t="shared" si="24"/>
        <v>0</v>
      </c>
      <c r="J143" s="1"/>
      <c r="K143" s="60">
        <f t="shared" si="18"/>
        <v>0</v>
      </c>
      <c r="L143" s="60" t="str">
        <f t="shared" si="19"/>
        <v>$0.00</v>
      </c>
      <c r="M143" s="44">
        <f t="shared" si="20"/>
        <v>0</v>
      </c>
      <c r="N143" s="44">
        <f t="shared" si="21"/>
        <v>0</v>
      </c>
      <c r="O143" s="60">
        <f t="shared" si="22"/>
        <v>0</v>
      </c>
      <c r="P143" s="60">
        <f t="shared" si="23"/>
        <v>0</v>
      </c>
      <c r="Q143" s="57"/>
    </row>
    <row r="144" spans="1:17">
      <c r="A144" s="80"/>
      <c r="B144" s="80"/>
      <c r="C144" s="61"/>
      <c r="H144" s="60">
        <f t="shared" si="17"/>
        <v>0</v>
      </c>
      <c r="I144" s="44">
        <f t="shared" si="24"/>
        <v>0</v>
      </c>
      <c r="J144" s="1"/>
      <c r="K144" s="60">
        <f t="shared" si="18"/>
        <v>0</v>
      </c>
      <c r="L144" s="60" t="str">
        <f t="shared" si="19"/>
        <v>$0.00</v>
      </c>
      <c r="M144" s="44">
        <f t="shared" si="20"/>
        <v>0</v>
      </c>
      <c r="N144" s="44">
        <f t="shared" si="21"/>
        <v>0</v>
      </c>
      <c r="O144" s="60">
        <f t="shared" si="22"/>
        <v>0</v>
      </c>
      <c r="P144" s="60">
        <f t="shared" si="23"/>
        <v>0</v>
      </c>
      <c r="Q144" s="57"/>
    </row>
    <row r="145" spans="1:17">
      <c r="A145" s="80"/>
      <c r="B145" s="80"/>
      <c r="C145" s="61"/>
      <c r="H145" s="60">
        <f t="shared" si="17"/>
        <v>0</v>
      </c>
      <c r="I145" s="44">
        <f t="shared" si="24"/>
        <v>0</v>
      </c>
      <c r="J145" s="1"/>
      <c r="K145" s="60">
        <f t="shared" si="18"/>
        <v>0</v>
      </c>
      <c r="L145" s="60" t="str">
        <f t="shared" si="19"/>
        <v>$0.00</v>
      </c>
      <c r="M145" s="44">
        <f t="shared" si="20"/>
        <v>0</v>
      </c>
      <c r="N145" s="44">
        <f t="shared" si="21"/>
        <v>0</v>
      </c>
      <c r="O145" s="60">
        <f t="shared" si="22"/>
        <v>0</v>
      </c>
      <c r="P145" s="60">
        <f t="shared" si="23"/>
        <v>0</v>
      </c>
      <c r="Q145" s="57"/>
    </row>
    <row r="146" spans="1:17">
      <c r="A146" s="80"/>
      <c r="B146" s="80"/>
      <c r="C146" s="61"/>
      <c r="H146" s="60">
        <f t="shared" si="17"/>
        <v>0</v>
      </c>
      <c r="I146" s="44">
        <f t="shared" si="24"/>
        <v>0</v>
      </c>
      <c r="J146" s="1"/>
      <c r="K146" s="60">
        <f t="shared" si="18"/>
        <v>0</v>
      </c>
      <c r="L146" s="60" t="str">
        <f t="shared" si="19"/>
        <v>$0.00</v>
      </c>
      <c r="M146" s="44">
        <f t="shared" si="20"/>
        <v>0</v>
      </c>
      <c r="N146" s="44">
        <f t="shared" si="21"/>
        <v>0</v>
      </c>
      <c r="O146" s="60">
        <f t="shared" si="22"/>
        <v>0</v>
      </c>
      <c r="P146" s="60">
        <f t="shared" si="23"/>
        <v>0</v>
      </c>
      <c r="Q146" s="57"/>
    </row>
    <row r="147" spans="1:17">
      <c r="A147" s="80"/>
      <c r="B147" s="80"/>
      <c r="C147" s="61"/>
      <c r="H147" s="60">
        <f t="shared" si="17"/>
        <v>0</v>
      </c>
      <c r="I147" s="44">
        <f t="shared" si="24"/>
        <v>0</v>
      </c>
      <c r="J147" s="1"/>
      <c r="K147" s="60">
        <f t="shared" si="18"/>
        <v>0</v>
      </c>
      <c r="L147" s="60" t="str">
        <f t="shared" si="19"/>
        <v>$0.00</v>
      </c>
      <c r="M147" s="44">
        <f t="shared" si="20"/>
        <v>0</v>
      </c>
      <c r="N147" s="44">
        <f t="shared" si="21"/>
        <v>0</v>
      </c>
      <c r="O147" s="60">
        <f t="shared" si="22"/>
        <v>0</v>
      </c>
      <c r="P147" s="60">
        <f t="shared" si="23"/>
        <v>0</v>
      </c>
      <c r="Q147" s="57"/>
    </row>
    <row r="148" spans="1:17">
      <c r="A148" s="80"/>
      <c r="B148" s="80"/>
      <c r="C148" s="61"/>
      <c r="H148" s="60">
        <f t="shared" si="17"/>
        <v>0</v>
      </c>
      <c r="I148" s="44">
        <f t="shared" si="24"/>
        <v>0</v>
      </c>
      <c r="J148" s="1"/>
      <c r="K148" s="60">
        <f t="shared" si="18"/>
        <v>0</v>
      </c>
      <c r="L148" s="60" t="str">
        <f t="shared" si="19"/>
        <v>$0.00</v>
      </c>
      <c r="M148" s="44">
        <f t="shared" si="20"/>
        <v>0</v>
      </c>
      <c r="N148" s="44">
        <f t="shared" si="21"/>
        <v>0</v>
      </c>
      <c r="O148" s="60">
        <f t="shared" si="22"/>
        <v>0</v>
      </c>
      <c r="P148" s="60">
        <f t="shared" si="23"/>
        <v>0</v>
      </c>
      <c r="Q148" s="57"/>
    </row>
    <row r="149" spans="1:17">
      <c r="A149" s="80"/>
      <c r="B149" s="80"/>
      <c r="C149" s="61"/>
      <c r="H149" s="60">
        <f t="shared" si="17"/>
        <v>0</v>
      </c>
      <c r="I149" s="44">
        <f t="shared" si="24"/>
        <v>0</v>
      </c>
      <c r="J149" s="1"/>
      <c r="K149" s="60">
        <f t="shared" si="18"/>
        <v>0</v>
      </c>
      <c r="L149" s="60" t="str">
        <f t="shared" si="19"/>
        <v>$0.00</v>
      </c>
      <c r="M149" s="44">
        <f t="shared" si="20"/>
        <v>0</v>
      </c>
      <c r="N149" s="44">
        <f t="shared" si="21"/>
        <v>0</v>
      </c>
      <c r="O149" s="60">
        <f t="shared" si="22"/>
        <v>0</v>
      </c>
      <c r="P149" s="60">
        <f t="shared" si="23"/>
        <v>0</v>
      </c>
      <c r="Q149" s="57"/>
    </row>
    <row r="150" spans="1:17">
      <c r="A150" s="80"/>
      <c r="B150" s="80"/>
      <c r="C150" s="61"/>
      <c r="H150" s="60">
        <f t="shared" si="17"/>
        <v>0</v>
      </c>
      <c r="I150" s="44">
        <f t="shared" si="24"/>
        <v>0</v>
      </c>
      <c r="J150" s="1"/>
      <c r="K150" s="60">
        <f t="shared" si="18"/>
        <v>0</v>
      </c>
      <c r="L150" s="60" t="str">
        <f t="shared" si="19"/>
        <v>$0.00</v>
      </c>
      <c r="M150" s="44">
        <f t="shared" si="20"/>
        <v>0</v>
      </c>
      <c r="N150" s="44">
        <f t="shared" si="21"/>
        <v>0</v>
      </c>
      <c r="O150" s="60">
        <f t="shared" si="22"/>
        <v>0</v>
      </c>
      <c r="P150" s="60">
        <f t="shared" si="23"/>
        <v>0</v>
      </c>
      <c r="Q150" s="57"/>
    </row>
    <row r="151" spans="1:17">
      <c r="A151" s="80"/>
      <c r="B151" s="80"/>
      <c r="C151" s="61"/>
      <c r="H151" s="60">
        <f t="shared" si="17"/>
        <v>0</v>
      </c>
      <c r="I151" s="44">
        <f t="shared" si="24"/>
        <v>0</v>
      </c>
      <c r="J151" s="1"/>
      <c r="K151" s="60">
        <f t="shared" si="18"/>
        <v>0</v>
      </c>
      <c r="L151" s="60" t="str">
        <f t="shared" si="19"/>
        <v>$0.00</v>
      </c>
      <c r="M151" s="44">
        <f t="shared" si="20"/>
        <v>0</v>
      </c>
      <c r="N151" s="44">
        <f t="shared" si="21"/>
        <v>0</v>
      </c>
      <c r="O151" s="60">
        <f t="shared" si="22"/>
        <v>0</v>
      </c>
      <c r="P151" s="60">
        <f t="shared" si="23"/>
        <v>0</v>
      </c>
      <c r="Q151" s="57"/>
    </row>
    <row r="152" spans="1:17">
      <c r="A152" s="80"/>
      <c r="B152" s="80"/>
      <c r="C152" s="61"/>
      <c r="H152" s="60">
        <f t="shared" si="17"/>
        <v>0</v>
      </c>
      <c r="I152" s="44">
        <f t="shared" si="24"/>
        <v>0</v>
      </c>
      <c r="J152" s="1"/>
      <c r="K152" s="60">
        <f t="shared" si="18"/>
        <v>0</v>
      </c>
      <c r="L152" s="60" t="str">
        <f t="shared" si="19"/>
        <v>$0.00</v>
      </c>
      <c r="M152" s="44">
        <f t="shared" si="20"/>
        <v>0</v>
      </c>
      <c r="N152" s="44">
        <f t="shared" si="21"/>
        <v>0</v>
      </c>
      <c r="O152" s="60">
        <f t="shared" si="22"/>
        <v>0</v>
      </c>
      <c r="P152" s="60">
        <f t="shared" si="23"/>
        <v>0</v>
      </c>
      <c r="Q152" s="57"/>
    </row>
    <row r="153" spans="1:17">
      <c r="A153" s="80"/>
      <c r="B153" s="80"/>
      <c r="C153" s="61"/>
      <c r="H153" s="60">
        <f t="shared" si="17"/>
        <v>0</v>
      </c>
      <c r="I153" s="44">
        <f t="shared" si="24"/>
        <v>0</v>
      </c>
      <c r="J153" s="1"/>
      <c r="K153" s="60">
        <f t="shared" si="18"/>
        <v>0</v>
      </c>
      <c r="L153" s="60" t="str">
        <f t="shared" si="19"/>
        <v>$0.00</v>
      </c>
      <c r="M153" s="44">
        <f t="shared" si="20"/>
        <v>0</v>
      </c>
      <c r="N153" s="44">
        <f t="shared" si="21"/>
        <v>0</v>
      </c>
      <c r="O153" s="60">
        <f t="shared" si="22"/>
        <v>0</v>
      </c>
      <c r="P153" s="60">
        <f t="shared" si="23"/>
        <v>0</v>
      </c>
      <c r="Q153" s="57"/>
    </row>
    <row r="154" spans="1:17">
      <c r="A154" s="80"/>
      <c r="B154" s="80"/>
      <c r="C154" s="61"/>
      <c r="H154" s="60">
        <f t="shared" si="17"/>
        <v>0</v>
      </c>
      <c r="I154" s="44">
        <f t="shared" si="24"/>
        <v>0</v>
      </c>
      <c r="J154" s="1"/>
      <c r="K154" s="60">
        <f t="shared" si="18"/>
        <v>0</v>
      </c>
      <c r="L154" s="60" t="str">
        <f t="shared" si="19"/>
        <v>$0.00</v>
      </c>
      <c r="M154" s="44">
        <f t="shared" si="20"/>
        <v>0</v>
      </c>
      <c r="N154" s="44">
        <f t="shared" si="21"/>
        <v>0</v>
      </c>
      <c r="O154" s="60">
        <f t="shared" si="22"/>
        <v>0</v>
      </c>
      <c r="P154" s="60">
        <f t="shared" si="23"/>
        <v>0</v>
      </c>
      <c r="Q154" s="57"/>
    </row>
    <row r="155" spans="1:17">
      <c r="A155" s="80"/>
      <c r="B155" s="80"/>
      <c r="C155" s="61"/>
      <c r="H155" s="60">
        <f t="shared" si="17"/>
        <v>0</v>
      </c>
      <c r="I155" s="44">
        <f t="shared" si="24"/>
        <v>0</v>
      </c>
      <c r="J155" s="1"/>
      <c r="K155" s="60">
        <f t="shared" si="18"/>
        <v>0</v>
      </c>
      <c r="L155" s="60" t="str">
        <f t="shared" si="19"/>
        <v>$0.00</v>
      </c>
      <c r="M155" s="44">
        <f t="shared" si="20"/>
        <v>0</v>
      </c>
      <c r="N155" s="44">
        <f t="shared" si="21"/>
        <v>0</v>
      </c>
      <c r="O155" s="60">
        <f t="shared" si="22"/>
        <v>0</v>
      </c>
      <c r="P155" s="60">
        <f t="shared" si="23"/>
        <v>0</v>
      </c>
      <c r="Q155" s="57"/>
    </row>
    <row r="156" spans="1:17">
      <c r="A156" s="80"/>
      <c r="B156" s="80"/>
      <c r="C156" s="61"/>
      <c r="H156" s="60">
        <f t="shared" si="17"/>
        <v>0</v>
      </c>
      <c r="I156" s="44">
        <f t="shared" si="24"/>
        <v>0</v>
      </c>
      <c r="J156" s="1"/>
      <c r="K156" s="60">
        <f t="shared" si="18"/>
        <v>0</v>
      </c>
      <c r="L156" s="60" t="str">
        <f t="shared" si="19"/>
        <v>$0.00</v>
      </c>
      <c r="M156" s="44">
        <f t="shared" si="20"/>
        <v>0</v>
      </c>
      <c r="N156" s="44">
        <f t="shared" si="21"/>
        <v>0</v>
      </c>
      <c r="O156" s="60">
        <f t="shared" si="22"/>
        <v>0</v>
      </c>
      <c r="P156" s="60">
        <f t="shared" si="23"/>
        <v>0</v>
      </c>
      <c r="Q156" s="57"/>
    </row>
    <row r="157" spans="1:17">
      <c r="A157" s="80"/>
      <c r="B157" s="80"/>
      <c r="C157" s="61"/>
      <c r="H157" s="60">
        <f t="shared" si="17"/>
        <v>0</v>
      </c>
      <c r="I157" s="44">
        <f t="shared" si="24"/>
        <v>0</v>
      </c>
      <c r="J157" s="1"/>
      <c r="K157" s="60">
        <f t="shared" si="18"/>
        <v>0</v>
      </c>
      <c r="L157" s="60" t="str">
        <f t="shared" si="19"/>
        <v>$0.00</v>
      </c>
      <c r="M157" s="44">
        <f t="shared" si="20"/>
        <v>0</v>
      </c>
      <c r="N157" s="44">
        <f t="shared" si="21"/>
        <v>0</v>
      </c>
      <c r="O157" s="60">
        <f t="shared" si="22"/>
        <v>0</v>
      </c>
      <c r="P157" s="60">
        <f t="shared" si="23"/>
        <v>0</v>
      </c>
      <c r="Q157" s="57"/>
    </row>
    <row r="158" spans="1:17">
      <c r="A158" s="80"/>
      <c r="B158" s="80"/>
      <c r="C158" s="61"/>
      <c r="H158" s="60">
        <f t="shared" si="17"/>
        <v>0</v>
      </c>
      <c r="I158" s="44">
        <f t="shared" si="24"/>
        <v>0</v>
      </c>
      <c r="J158" s="1"/>
      <c r="K158" s="60">
        <f t="shared" si="18"/>
        <v>0</v>
      </c>
      <c r="L158" s="60" t="str">
        <f t="shared" si="19"/>
        <v>$0.00</v>
      </c>
      <c r="M158" s="44">
        <f t="shared" si="20"/>
        <v>0</v>
      </c>
      <c r="N158" s="44">
        <f t="shared" si="21"/>
        <v>0</v>
      </c>
      <c r="O158" s="60">
        <f t="shared" si="22"/>
        <v>0</v>
      </c>
      <c r="P158" s="60">
        <f t="shared" si="23"/>
        <v>0</v>
      </c>
      <c r="Q158" s="57"/>
    </row>
    <row r="159" spans="1:17">
      <c r="A159" s="80"/>
      <c r="B159" s="80"/>
      <c r="C159" s="61"/>
      <c r="H159" s="60">
        <f t="shared" si="17"/>
        <v>0</v>
      </c>
      <c r="I159" s="44">
        <f t="shared" si="24"/>
        <v>0</v>
      </c>
      <c r="J159" s="1"/>
      <c r="K159" s="60">
        <f t="shared" si="18"/>
        <v>0</v>
      </c>
      <c r="L159" s="60" t="str">
        <f t="shared" si="19"/>
        <v>$0.00</v>
      </c>
      <c r="M159" s="44">
        <f t="shared" si="20"/>
        <v>0</v>
      </c>
      <c r="N159" s="44">
        <f t="shared" si="21"/>
        <v>0</v>
      </c>
      <c r="O159" s="60">
        <f t="shared" si="22"/>
        <v>0</v>
      </c>
      <c r="P159" s="60">
        <f t="shared" si="23"/>
        <v>0</v>
      </c>
      <c r="Q159" s="57"/>
    </row>
    <row r="160" spans="1:17">
      <c r="A160" s="80"/>
      <c r="B160" s="80"/>
      <c r="C160" s="61"/>
      <c r="H160" s="60">
        <f t="shared" si="17"/>
        <v>0</v>
      </c>
      <c r="I160" s="44">
        <f t="shared" si="24"/>
        <v>0</v>
      </c>
      <c r="J160" s="1"/>
      <c r="K160" s="60">
        <f t="shared" si="18"/>
        <v>0</v>
      </c>
      <c r="L160" s="60" t="str">
        <f t="shared" si="19"/>
        <v>$0.00</v>
      </c>
      <c r="M160" s="44">
        <f t="shared" si="20"/>
        <v>0</v>
      </c>
      <c r="N160" s="44">
        <f t="shared" si="21"/>
        <v>0</v>
      </c>
      <c r="O160" s="60">
        <f t="shared" si="22"/>
        <v>0</v>
      </c>
      <c r="P160" s="60">
        <f t="shared" si="23"/>
        <v>0</v>
      </c>
      <c r="Q160" s="57"/>
    </row>
    <row r="161" spans="1:17">
      <c r="A161" s="80"/>
      <c r="B161" s="80"/>
      <c r="C161" s="61"/>
      <c r="H161" s="60">
        <f t="shared" si="17"/>
        <v>0</v>
      </c>
      <c r="I161" s="44">
        <f t="shared" si="24"/>
        <v>0</v>
      </c>
      <c r="J161" s="1"/>
      <c r="K161" s="60">
        <f t="shared" si="18"/>
        <v>0</v>
      </c>
      <c r="L161" s="60" t="str">
        <f t="shared" si="19"/>
        <v>$0.00</v>
      </c>
      <c r="M161" s="44">
        <f t="shared" si="20"/>
        <v>0</v>
      </c>
      <c r="N161" s="44">
        <f t="shared" si="21"/>
        <v>0</v>
      </c>
      <c r="O161" s="60">
        <f t="shared" si="22"/>
        <v>0</v>
      </c>
      <c r="P161" s="60">
        <f t="shared" si="23"/>
        <v>0</v>
      </c>
      <c r="Q161" s="57"/>
    </row>
    <row r="162" spans="1:17">
      <c r="A162" s="80"/>
      <c r="B162" s="80"/>
      <c r="C162" s="61"/>
      <c r="H162" s="60">
        <f t="shared" si="17"/>
        <v>0</v>
      </c>
      <c r="I162" s="44">
        <f t="shared" si="24"/>
        <v>0</v>
      </c>
      <c r="J162" s="1"/>
      <c r="K162" s="60">
        <f t="shared" si="18"/>
        <v>0</v>
      </c>
      <c r="L162" s="60" t="str">
        <f t="shared" si="19"/>
        <v>$0.00</v>
      </c>
      <c r="M162" s="44">
        <f t="shared" si="20"/>
        <v>0</v>
      </c>
      <c r="N162" s="44">
        <f t="shared" si="21"/>
        <v>0</v>
      </c>
      <c r="O162" s="60">
        <f t="shared" si="22"/>
        <v>0</v>
      </c>
      <c r="P162" s="60">
        <f t="shared" si="23"/>
        <v>0</v>
      </c>
      <c r="Q162" s="57"/>
    </row>
    <row r="163" spans="1:17">
      <c r="A163" s="80"/>
      <c r="B163" s="80"/>
      <c r="C163" s="61"/>
      <c r="H163" s="60">
        <f t="shared" si="17"/>
        <v>0</v>
      </c>
      <c r="I163" s="44">
        <f t="shared" si="24"/>
        <v>0</v>
      </c>
      <c r="J163" s="1"/>
      <c r="K163" s="60">
        <f t="shared" si="18"/>
        <v>0</v>
      </c>
      <c r="L163" s="60" t="str">
        <f t="shared" si="19"/>
        <v>$0.00</v>
      </c>
      <c r="M163" s="44">
        <f t="shared" si="20"/>
        <v>0</v>
      </c>
      <c r="N163" s="44">
        <f t="shared" si="21"/>
        <v>0</v>
      </c>
      <c r="O163" s="60">
        <f t="shared" si="22"/>
        <v>0</v>
      </c>
      <c r="P163" s="60">
        <f t="shared" si="23"/>
        <v>0</v>
      </c>
      <c r="Q163" s="57"/>
    </row>
    <row r="164" spans="1:17">
      <c r="A164" s="80"/>
      <c r="B164" s="80"/>
      <c r="C164" s="61"/>
      <c r="H164" s="60">
        <f t="shared" si="17"/>
        <v>0</v>
      </c>
      <c r="I164" s="44">
        <f t="shared" si="24"/>
        <v>0</v>
      </c>
      <c r="J164" s="1"/>
      <c r="K164" s="60">
        <f t="shared" si="18"/>
        <v>0</v>
      </c>
      <c r="L164" s="60" t="str">
        <f t="shared" si="19"/>
        <v>$0.00</v>
      </c>
      <c r="M164" s="44">
        <f t="shared" si="20"/>
        <v>0</v>
      </c>
      <c r="N164" s="44">
        <f t="shared" si="21"/>
        <v>0</v>
      </c>
      <c r="O164" s="60">
        <f t="shared" si="22"/>
        <v>0</v>
      </c>
      <c r="P164" s="60">
        <f t="shared" si="23"/>
        <v>0</v>
      </c>
      <c r="Q164" s="57"/>
    </row>
    <row r="165" spans="1:17">
      <c r="A165" s="80"/>
      <c r="B165" s="80"/>
      <c r="C165" s="61"/>
      <c r="H165" s="60">
        <f t="shared" si="17"/>
        <v>0</v>
      </c>
      <c r="I165" s="44">
        <f t="shared" si="24"/>
        <v>0</v>
      </c>
      <c r="J165" s="1"/>
      <c r="K165" s="60">
        <f t="shared" si="18"/>
        <v>0</v>
      </c>
      <c r="L165" s="60" t="str">
        <f t="shared" si="19"/>
        <v>$0.00</v>
      </c>
      <c r="M165" s="44">
        <f t="shared" si="20"/>
        <v>0</v>
      </c>
      <c r="N165" s="44">
        <f t="shared" si="21"/>
        <v>0</v>
      </c>
      <c r="O165" s="60">
        <f t="shared" si="22"/>
        <v>0</v>
      </c>
      <c r="P165" s="60">
        <f t="shared" si="23"/>
        <v>0</v>
      </c>
      <c r="Q165" s="57"/>
    </row>
    <row r="166" spans="1:17">
      <c r="A166" s="80"/>
      <c r="B166" s="80"/>
      <c r="C166" s="61"/>
      <c r="H166" s="60">
        <f t="shared" si="17"/>
        <v>0</v>
      </c>
      <c r="I166" s="44">
        <f t="shared" si="24"/>
        <v>0</v>
      </c>
      <c r="J166" s="1"/>
      <c r="K166" s="60">
        <f t="shared" si="18"/>
        <v>0</v>
      </c>
      <c r="L166" s="60" t="str">
        <f t="shared" si="19"/>
        <v>$0.00</v>
      </c>
      <c r="M166" s="44">
        <f t="shared" si="20"/>
        <v>0</v>
      </c>
      <c r="N166" s="44">
        <f t="shared" si="21"/>
        <v>0</v>
      </c>
      <c r="O166" s="60">
        <f t="shared" si="22"/>
        <v>0</v>
      </c>
      <c r="P166" s="60">
        <f t="shared" si="23"/>
        <v>0</v>
      </c>
      <c r="Q166" s="57"/>
    </row>
    <row r="167" spans="1:17">
      <c r="A167" s="80"/>
      <c r="B167" s="80"/>
      <c r="C167" s="61"/>
      <c r="H167" s="60">
        <f t="shared" si="17"/>
        <v>0</v>
      </c>
      <c r="I167" s="44">
        <f t="shared" si="24"/>
        <v>0</v>
      </c>
      <c r="J167" s="1"/>
      <c r="K167" s="60">
        <f t="shared" si="18"/>
        <v>0</v>
      </c>
      <c r="L167" s="60" t="str">
        <f t="shared" si="19"/>
        <v>$0.00</v>
      </c>
      <c r="M167" s="44">
        <f t="shared" si="20"/>
        <v>0</v>
      </c>
      <c r="N167" s="44">
        <f t="shared" si="21"/>
        <v>0</v>
      </c>
      <c r="O167" s="60">
        <f t="shared" si="22"/>
        <v>0</v>
      </c>
      <c r="P167" s="60">
        <f t="shared" si="23"/>
        <v>0</v>
      </c>
      <c r="Q167" s="57"/>
    </row>
    <row r="168" spans="1:17">
      <c r="A168" s="80"/>
      <c r="B168" s="80"/>
      <c r="C168" s="61"/>
      <c r="H168" s="60">
        <f t="shared" si="17"/>
        <v>0</v>
      </c>
      <c r="I168" s="44">
        <f t="shared" si="24"/>
        <v>0</v>
      </c>
      <c r="J168" s="1"/>
      <c r="K168" s="60">
        <f t="shared" si="18"/>
        <v>0</v>
      </c>
      <c r="L168" s="60" t="str">
        <f t="shared" si="19"/>
        <v>$0.00</v>
      </c>
      <c r="M168" s="44">
        <f t="shared" si="20"/>
        <v>0</v>
      </c>
      <c r="N168" s="44">
        <f t="shared" si="21"/>
        <v>0</v>
      </c>
      <c r="O168" s="60">
        <f t="shared" si="22"/>
        <v>0</v>
      </c>
      <c r="P168" s="60">
        <f t="shared" si="23"/>
        <v>0</v>
      </c>
      <c r="Q168" s="57"/>
    </row>
    <row r="169" spans="1:17">
      <c r="A169" s="80"/>
      <c r="B169" s="80"/>
      <c r="C169" s="61"/>
      <c r="H169" s="60">
        <f t="shared" si="17"/>
        <v>0</v>
      </c>
      <c r="I169" s="44">
        <f t="shared" si="24"/>
        <v>0</v>
      </c>
      <c r="J169" s="1"/>
      <c r="K169" s="60">
        <f t="shared" si="18"/>
        <v>0</v>
      </c>
      <c r="L169" s="60" t="str">
        <f t="shared" si="19"/>
        <v>$0.00</v>
      </c>
      <c r="M169" s="44">
        <f t="shared" si="20"/>
        <v>0</v>
      </c>
      <c r="N169" s="44">
        <f t="shared" si="21"/>
        <v>0</v>
      </c>
      <c r="O169" s="60">
        <f t="shared" si="22"/>
        <v>0</v>
      </c>
      <c r="P169" s="60">
        <f t="shared" si="23"/>
        <v>0</v>
      </c>
      <c r="Q169" s="57"/>
    </row>
    <row r="170" spans="1:17">
      <c r="A170" s="80"/>
      <c r="B170" s="80"/>
      <c r="C170" s="61"/>
      <c r="H170" s="60">
        <f t="shared" si="17"/>
        <v>0</v>
      </c>
      <c r="I170" s="44">
        <f t="shared" si="24"/>
        <v>0</v>
      </c>
      <c r="J170" s="1"/>
      <c r="K170" s="60">
        <f t="shared" si="18"/>
        <v>0</v>
      </c>
      <c r="L170" s="60" t="str">
        <f t="shared" si="19"/>
        <v>$0.00</v>
      </c>
      <c r="M170" s="44">
        <f t="shared" si="20"/>
        <v>0</v>
      </c>
      <c r="N170" s="44">
        <f t="shared" si="21"/>
        <v>0</v>
      </c>
      <c r="O170" s="60">
        <f t="shared" si="22"/>
        <v>0</v>
      </c>
      <c r="P170" s="60">
        <f t="shared" si="23"/>
        <v>0</v>
      </c>
      <c r="Q170" s="57"/>
    </row>
    <row r="171" spans="1:17">
      <c r="A171" s="80"/>
      <c r="B171" s="80"/>
      <c r="C171" s="61"/>
      <c r="H171" s="60">
        <f t="shared" si="17"/>
        <v>0</v>
      </c>
      <c r="I171" s="44">
        <f t="shared" si="24"/>
        <v>0</v>
      </c>
      <c r="J171" s="1"/>
      <c r="K171" s="60">
        <f t="shared" si="18"/>
        <v>0</v>
      </c>
      <c r="L171" s="60" t="str">
        <f t="shared" si="19"/>
        <v>$0.00</v>
      </c>
      <c r="M171" s="44">
        <f t="shared" si="20"/>
        <v>0</v>
      </c>
      <c r="N171" s="44">
        <f t="shared" si="21"/>
        <v>0</v>
      </c>
      <c r="O171" s="60">
        <f t="shared" si="22"/>
        <v>0</v>
      </c>
      <c r="P171" s="60">
        <f t="shared" si="23"/>
        <v>0</v>
      </c>
      <c r="Q171" s="57"/>
    </row>
    <row r="172" spans="1:17">
      <c r="A172" s="80"/>
      <c r="B172" s="80"/>
      <c r="C172" s="61"/>
      <c r="H172" s="60">
        <f t="shared" si="17"/>
        <v>0</v>
      </c>
      <c r="I172" s="44">
        <f t="shared" si="24"/>
        <v>0</v>
      </c>
      <c r="J172" s="1"/>
      <c r="K172" s="60">
        <f t="shared" si="18"/>
        <v>0</v>
      </c>
      <c r="L172" s="60" t="str">
        <f t="shared" si="19"/>
        <v>$0.00</v>
      </c>
      <c r="M172" s="44">
        <f t="shared" si="20"/>
        <v>0</v>
      </c>
      <c r="N172" s="44">
        <f t="shared" si="21"/>
        <v>0</v>
      </c>
      <c r="O172" s="60">
        <f t="shared" si="22"/>
        <v>0</v>
      </c>
      <c r="P172" s="60">
        <f t="shared" si="23"/>
        <v>0</v>
      </c>
      <c r="Q172" s="57"/>
    </row>
    <row r="173" spans="1:17">
      <c r="A173" s="80"/>
      <c r="B173" s="80"/>
      <c r="C173" s="61"/>
      <c r="H173" s="60">
        <f t="shared" si="17"/>
        <v>0</v>
      </c>
      <c r="I173" s="44">
        <f t="shared" si="24"/>
        <v>0</v>
      </c>
      <c r="J173" s="1"/>
      <c r="K173" s="60">
        <f t="shared" si="18"/>
        <v>0</v>
      </c>
      <c r="L173" s="60" t="str">
        <f t="shared" si="19"/>
        <v>$0.00</v>
      </c>
      <c r="M173" s="44">
        <f t="shared" si="20"/>
        <v>0</v>
      </c>
      <c r="N173" s="44">
        <f t="shared" si="21"/>
        <v>0</v>
      </c>
      <c r="O173" s="60">
        <f t="shared" si="22"/>
        <v>0</v>
      </c>
      <c r="P173" s="60">
        <f t="shared" si="23"/>
        <v>0</v>
      </c>
      <c r="Q173" s="57"/>
    </row>
    <row r="174" spans="1:17">
      <c r="A174" s="80"/>
      <c r="B174" s="80"/>
      <c r="C174" s="61"/>
      <c r="H174" s="60">
        <f t="shared" si="17"/>
        <v>0</v>
      </c>
      <c r="I174" s="44">
        <f t="shared" si="24"/>
        <v>0</v>
      </c>
      <c r="J174" s="1"/>
      <c r="K174" s="60">
        <f t="shared" si="18"/>
        <v>0</v>
      </c>
      <c r="L174" s="60" t="str">
        <f t="shared" si="19"/>
        <v>$0.00</v>
      </c>
      <c r="M174" s="44">
        <f t="shared" si="20"/>
        <v>0</v>
      </c>
      <c r="N174" s="44">
        <f t="shared" si="21"/>
        <v>0</v>
      </c>
      <c r="O174" s="60">
        <f t="shared" si="22"/>
        <v>0</v>
      </c>
      <c r="P174" s="60">
        <f t="shared" si="23"/>
        <v>0</v>
      </c>
      <c r="Q174" s="57"/>
    </row>
    <row r="175" spans="1:17">
      <c r="A175" s="80"/>
      <c r="B175" s="80"/>
      <c r="C175" s="61"/>
      <c r="H175" s="60">
        <f t="shared" si="17"/>
        <v>0</v>
      </c>
      <c r="I175" s="44">
        <f t="shared" si="24"/>
        <v>0</v>
      </c>
      <c r="J175" s="1"/>
      <c r="K175" s="60">
        <f t="shared" si="18"/>
        <v>0</v>
      </c>
      <c r="L175" s="60" t="str">
        <f t="shared" si="19"/>
        <v>$0.00</v>
      </c>
      <c r="M175" s="44">
        <f t="shared" si="20"/>
        <v>0</v>
      </c>
      <c r="N175" s="44">
        <f t="shared" si="21"/>
        <v>0</v>
      </c>
      <c r="O175" s="60">
        <f t="shared" si="22"/>
        <v>0</v>
      </c>
      <c r="P175" s="60">
        <f t="shared" si="23"/>
        <v>0</v>
      </c>
      <c r="Q175" s="57"/>
    </row>
    <row r="176" spans="1:17">
      <c r="A176" s="80"/>
      <c r="B176" s="80"/>
      <c r="C176" s="61"/>
      <c r="H176" s="60">
        <f t="shared" si="17"/>
        <v>0</v>
      </c>
      <c r="I176" s="44">
        <f t="shared" si="24"/>
        <v>0</v>
      </c>
      <c r="J176" s="1"/>
      <c r="K176" s="60">
        <f t="shared" si="18"/>
        <v>0</v>
      </c>
      <c r="L176" s="60" t="str">
        <f t="shared" si="19"/>
        <v>$0.00</v>
      </c>
      <c r="M176" s="44">
        <f t="shared" si="20"/>
        <v>0</v>
      </c>
      <c r="N176" s="44">
        <f t="shared" si="21"/>
        <v>0</v>
      </c>
      <c r="O176" s="60">
        <f t="shared" si="22"/>
        <v>0</v>
      </c>
      <c r="P176" s="60">
        <f t="shared" si="23"/>
        <v>0</v>
      </c>
      <c r="Q176" s="57"/>
    </row>
    <row r="177" spans="1:17">
      <c r="A177" s="80"/>
      <c r="B177" s="80"/>
      <c r="C177" s="61"/>
      <c r="H177" s="60">
        <f t="shared" si="17"/>
        <v>0</v>
      </c>
      <c r="I177" s="44">
        <f t="shared" si="24"/>
        <v>0</v>
      </c>
      <c r="J177" s="1"/>
      <c r="K177" s="60">
        <f t="shared" si="18"/>
        <v>0</v>
      </c>
      <c r="L177" s="60" t="str">
        <f t="shared" si="19"/>
        <v>$0.00</v>
      </c>
      <c r="M177" s="44">
        <f t="shared" si="20"/>
        <v>0</v>
      </c>
      <c r="N177" s="44">
        <f t="shared" si="21"/>
        <v>0</v>
      </c>
      <c r="O177" s="60">
        <f t="shared" si="22"/>
        <v>0</v>
      </c>
      <c r="P177" s="60">
        <f t="shared" si="23"/>
        <v>0</v>
      </c>
      <c r="Q177" s="57"/>
    </row>
    <row r="178" spans="1:17">
      <c r="A178" s="80"/>
      <c r="B178" s="80"/>
      <c r="C178" s="61"/>
      <c r="H178" s="60">
        <f t="shared" si="17"/>
        <v>0</v>
      </c>
      <c r="I178" s="44">
        <f t="shared" si="24"/>
        <v>0</v>
      </c>
      <c r="J178" s="1"/>
      <c r="K178" s="60">
        <f t="shared" si="18"/>
        <v>0</v>
      </c>
      <c r="L178" s="60" t="str">
        <f t="shared" si="19"/>
        <v>$0.00</v>
      </c>
      <c r="M178" s="44">
        <f t="shared" si="20"/>
        <v>0</v>
      </c>
      <c r="N178" s="44">
        <f t="shared" si="21"/>
        <v>0</v>
      </c>
      <c r="O178" s="60">
        <f t="shared" si="22"/>
        <v>0</v>
      </c>
      <c r="P178" s="60">
        <f t="shared" si="23"/>
        <v>0</v>
      </c>
      <c r="Q178" s="57"/>
    </row>
    <row r="179" spans="1:17">
      <c r="A179" s="80"/>
      <c r="B179" s="80"/>
      <c r="C179" s="61"/>
      <c r="H179" s="60">
        <f t="shared" si="17"/>
        <v>0</v>
      </c>
      <c r="I179" s="44">
        <f t="shared" si="24"/>
        <v>0</v>
      </c>
      <c r="J179" s="1"/>
      <c r="K179" s="60">
        <f t="shared" si="18"/>
        <v>0</v>
      </c>
      <c r="L179" s="60" t="str">
        <f t="shared" si="19"/>
        <v>$0.00</v>
      </c>
      <c r="M179" s="44">
        <f t="shared" si="20"/>
        <v>0</v>
      </c>
      <c r="N179" s="44">
        <f t="shared" si="21"/>
        <v>0</v>
      </c>
      <c r="O179" s="60">
        <f t="shared" si="22"/>
        <v>0</v>
      </c>
      <c r="P179" s="60">
        <f t="shared" si="23"/>
        <v>0</v>
      </c>
      <c r="Q179" s="57"/>
    </row>
    <row r="180" spans="1:17">
      <c r="A180" s="80"/>
      <c r="B180" s="80"/>
      <c r="C180" s="61"/>
      <c r="H180" s="60">
        <f t="shared" si="17"/>
        <v>0</v>
      </c>
      <c r="I180" s="44">
        <f t="shared" si="24"/>
        <v>0</v>
      </c>
      <c r="J180" s="1"/>
      <c r="K180" s="60">
        <f t="shared" si="18"/>
        <v>0</v>
      </c>
      <c r="L180" s="60" t="str">
        <f t="shared" si="19"/>
        <v>$0.00</v>
      </c>
      <c r="M180" s="44">
        <f t="shared" si="20"/>
        <v>0</v>
      </c>
      <c r="N180" s="44">
        <f t="shared" si="21"/>
        <v>0</v>
      </c>
      <c r="O180" s="60">
        <f t="shared" si="22"/>
        <v>0</v>
      </c>
      <c r="P180" s="60">
        <f t="shared" si="23"/>
        <v>0</v>
      </c>
      <c r="Q180" s="57"/>
    </row>
    <row r="181" spans="1:17">
      <c r="A181" s="80"/>
      <c r="B181" s="80"/>
      <c r="C181" s="61"/>
      <c r="H181" s="60">
        <f t="shared" si="17"/>
        <v>0</v>
      </c>
      <c r="I181" s="44">
        <f t="shared" si="24"/>
        <v>0</v>
      </c>
      <c r="J181" s="1"/>
      <c r="K181" s="60">
        <f t="shared" si="18"/>
        <v>0</v>
      </c>
      <c r="L181" s="60" t="str">
        <f t="shared" si="19"/>
        <v>$0.00</v>
      </c>
      <c r="M181" s="44">
        <f t="shared" si="20"/>
        <v>0</v>
      </c>
      <c r="N181" s="44">
        <f t="shared" si="21"/>
        <v>0</v>
      </c>
      <c r="O181" s="60">
        <f t="shared" si="22"/>
        <v>0</v>
      </c>
      <c r="P181" s="60">
        <f t="shared" si="23"/>
        <v>0</v>
      </c>
      <c r="Q181" s="57"/>
    </row>
    <row r="182" spans="1:17">
      <c r="A182" s="80"/>
      <c r="B182" s="80"/>
      <c r="C182" s="61"/>
      <c r="H182" s="60">
        <f t="shared" si="17"/>
        <v>0</v>
      </c>
      <c r="I182" s="44">
        <f t="shared" si="24"/>
        <v>0</v>
      </c>
      <c r="J182" s="1"/>
      <c r="K182" s="60">
        <f t="shared" si="18"/>
        <v>0</v>
      </c>
      <c r="L182" s="60" t="str">
        <f t="shared" si="19"/>
        <v>$0.00</v>
      </c>
      <c r="M182" s="44">
        <f t="shared" si="20"/>
        <v>0</v>
      </c>
      <c r="N182" s="44">
        <f t="shared" si="21"/>
        <v>0</v>
      </c>
      <c r="O182" s="60">
        <f t="shared" si="22"/>
        <v>0</v>
      </c>
      <c r="P182" s="60">
        <f t="shared" si="23"/>
        <v>0</v>
      </c>
      <c r="Q182" s="57"/>
    </row>
    <row r="183" spans="1:17">
      <c r="A183" s="80"/>
      <c r="B183" s="80"/>
      <c r="C183" s="61"/>
      <c r="H183" s="60">
        <f t="shared" si="17"/>
        <v>0</v>
      </c>
      <c r="I183" s="44">
        <f t="shared" si="24"/>
        <v>0</v>
      </c>
      <c r="J183" s="1"/>
      <c r="K183" s="60">
        <f t="shared" si="18"/>
        <v>0</v>
      </c>
      <c r="L183" s="60" t="str">
        <f t="shared" si="19"/>
        <v>$0.00</v>
      </c>
      <c r="M183" s="44">
        <f t="shared" si="20"/>
        <v>0</v>
      </c>
      <c r="N183" s="44">
        <f t="shared" si="21"/>
        <v>0</v>
      </c>
      <c r="O183" s="60">
        <f t="shared" si="22"/>
        <v>0</v>
      </c>
      <c r="P183" s="60">
        <f t="shared" si="23"/>
        <v>0</v>
      </c>
      <c r="Q183" s="57"/>
    </row>
    <row r="184" spans="1:17">
      <c r="A184" s="80"/>
      <c r="B184" s="80"/>
      <c r="C184" s="61"/>
      <c r="H184" s="60">
        <f t="shared" si="17"/>
        <v>0</v>
      </c>
      <c r="I184" s="44">
        <f t="shared" si="24"/>
        <v>0</v>
      </c>
      <c r="J184" s="1"/>
      <c r="K184" s="60">
        <f t="shared" si="18"/>
        <v>0</v>
      </c>
      <c r="L184" s="60" t="str">
        <f t="shared" si="19"/>
        <v>$0.00</v>
      </c>
      <c r="M184" s="44">
        <f t="shared" si="20"/>
        <v>0</v>
      </c>
      <c r="N184" s="44">
        <f t="shared" si="21"/>
        <v>0</v>
      </c>
      <c r="O184" s="60">
        <f t="shared" si="22"/>
        <v>0</v>
      </c>
      <c r="P184" s="60">
        <f t="shared" si="23"/>
        <v>0</v>
      </c>
      <c r="Q184" s="57"/>
    </row>
    <row r="185" spans="1:17">
      <c r="A185" s="80"/>
      <c r="B185" s="80"/>
      <c r="C185" s="61"/>
      <c r="H185" s="60">
        <f t="shared" si="17"/>
        <v>0</v>
      </c>
      <c r="I185" s="44">
        <f t="shared" si="24"/>
        <v>0</v>
      </c>
      <c r="J185" s="1"/>
      <c r="K185" s="60">
        <f t="shared" si="18"/>
        <v>0</v>
      </c>
      <c r="L185" s="60" t="str">
        <f t="shared" si="19"/>
        <v>$0.00</v>
      </c>
      <c r="M185" s="44">
        <f t="shared" si="20"/>
        <v>0</v>
      </c>
      <c r="N185" s="44">
        <f t="shared" si="21"/>
        <v>0</v>
      </c>
      <c r="O185" s="60">
        <f t="shared" si="22"/>
        <v>0</v>
      </c>
      <c r="P185" s="60">
        <f t="shared" si="23"/>
        <v>0</v>
      </c>
      <c r="Q185" s="57"/>
    </row>
    <row r="186" spans="1:17">
      <c r="A186" s="80"/>
      <c r="B186" s="80"/>
      <c r="C186" s="61"/>
      <c r="H186" s="60">
        <f t="shared" si="17"/>
        <v>0</v>
      </c>
      <c r="I186" s="44">
        <f t="shared" si="24"/>
        <v>0</v>
      </c>
      <c r="J186" s="1"/>
      <c r="K186" s="60">
        <f t="shared" si="18"/>
        <v>0</v>
      </c>
      <c r="L186" s="60" t="str">
        <f t="shared" si="19"/>
        <v>$0.00</v>
      </c>
      <c r="M186" s="44">
        <f t="shared" si="20"/>
        <v>0</v>
      </c>
      <c r="N186" s="44">
        <f t="shared" si="21"/>
        <v>0</v>
      </c>
      <c r="O186" s="60">
        <f t="shared" si="22"/>
        <v>0</v>
      </c>
      <c r="P186" s="60">
        <f t="shared" si="23"/>
        <v>0</v>
      </c>
      <c r="Q186" s="57"/>
    </row>
    <row r="187" spans="1:17">
      <c r="A187" s="80"/>
      <c r="B187" s="80"/>
      <c r="C187" s="61"/>
      <c r="H187" s="60">
        <f t="shared" si="17"/>
        <v>0</v>
      </c>
      <c r="I187" s="44">
        <f t="shared" si="24"/>
        <v>0</v>
      </c>
      <c r="J187" s="1"/>
      <c r="K187" s="60">
        <f t="shared" si="18"/>
        <v>0</v>
      </c>
      <c r="L187" s="60" t="str">
        <f t="shared" si="19"/>
        <v>$0.00</v>
      </c>
      <c r="M187" s="44">
        <f t="shared" si="20"/>
        <v>0</v>
      </c>
      <c r="N187" s="44">
        <f t="shared" si="21"/>
        <v>0</v>
      </c>
      <c r="O187" s="60">
        <f t="shared" si="22"/>
        <v>0</v>
      </c>
      <c r="P187" s="60">
        <f t="shared" si="23"/>
        <v>0</v>
      </c>
      <c r="Q187" s="57"/>
    </row>
    <row r="188" spans="1:17">
      <c r="A188" s="80"/>
      <c r="B188" s="80"/>
      <c r="C188" s="61"/>
      <c r="H188" s="60">
        <f t="shared" si="17"/>
        <v>0</v>
      </c>
      <c r="I188" s="44">
        <f t="shared" si="24"/>
        <v>0</v>
      </c>
      <c r="J188" s="1"/>
      <c r="K188" s="60">
        <f t="shared" si="18"/>
        <v>0</v>
      </c>
      <c r="L188" s="60" t="str">
        <f t="shared" si="19"/>
        <v>$0.00</v>
      </c>
      <c r="M188" s="44">
        <f t="shared" si="20"/>
        <v>0</v>
      </c>
      <c r="N188" s="44">
        <f t="shared" si="21"/>
        <v>0</v>
      </c>
      <c r="O188" s="60">
        <f t="shared" si="22"/>
        <v>0</v>
      </c>
      <c r="P188" s="60">
        <f t="shared" si="23"/>
        <v>0</v>
      </c>
      <c r="Q188" s="57"/>
    </row>
    <row r="189" spans="1:17">
      <c r="A189" s="80"/>
      <c r="B189" s="80"/>
      <c r="C189" s="61"/>
      <c r="H189" s="60">
        <f t="shared" si="17"/>
        <v>0</v>
      </c>
      <c r="I189" s="44">
        <f t="shared" si="24"/>
        <v>0</v>
      </c>
      <c r="J189" s="1"/>
      <c r="K189" s="60">
        <f t="shared" si="18"/>
        <v>0</v>
      </c>
      <c r="L189" s="60" t="str">
        <f t="shared" si="19"/>
        <v>$0.00</v>
      </c>
      <c r="M189" s="44">
        <f t="shared" si="20"/>
        <v>0</v>
      </c>
      <c r="N189" s="44">
        <f t="shared" si="21"/>
        <v>0</v>
      </c>
      <c r="O189" s="60">
        <f t="shared" si="22"/>
        <v>0</v>
      </c>
      <c r="P189" s="60">
        <f t="shared" si="23"/>
        <v>0</v>
      </c>
      <c r="Q189" s="57"/>
    </row>
    <row r="190" spans="1:17">
      <c r="A190" s="80"/>
      <c r="B190" s="80"/>
      <c r="C190" s="61"/>
      <c r="H190" s="60">
        <f t="shared" si="17"/>
        <v>0</v>
      </c>
      <c r="I190" s="44">
        <f t="shared" si="24"/>
        <v>0</v>
      </c>
      <c r="J190" s="1"/>
      <c r="K190" s="60">
        <f t="shared" si="18"/>
        <v>0</v>
      </c>
      <c r="L190" s="60" t="str">
        <f t="shared" si="19"/>
        <v>$0.00</v>
      </c>
      <c r="M190" s="44">
        <f t="shared" si="20"/>
        <v>0</v>
      </c>
      <c r="N190" s="44">
        <f t="shared" si="21"/>
        <v>0</v>
      </c>
      <c r="O190" s="60">
        <f t="shared" si="22"/>
        <v>0</v>
      </c>
      <c r="P190" s="60">
        <f t="shared" si="23"/>
        <v>0</v>
      </c>
      <c r="Q190" s="57"/>
    </row>
    <row r="191" spans="1:17">
      <c r="A191" s="80"/>
      <c r="B191" s="80"/>
      <c r="C191" s="61"/>
      <c r="H191" s="60">
        <f t="shared" si="17"/>
        <v>0</v>
      </c>
      <c r="I191" s="44">
        <f t="shared" si="24"/>
        <v>0</v>
      </c>
      <c r="J191" s="1"/>
      <c r="K191" s="60">
        <f t="shared" si="18"/>
        <v>0</v>
      </c>
      <c r="L191" s="60" t="str">
        <f t="shared" si="19"/>
        <v>$0.00</v>
      </c>
      <c r="M191" s="44">
        <f t="shared" si="20"/>
        <v>0</v>
      </c>
      <c r="N191" s="44">
        <f t="shared" si="21"/>
        <v>0</v>
      </c>
      <c r="O191" s="60">
        <f t="shared" si="22"/>
        <v>0</v>
      </c>
      <c r="P191" s="60">
        <f t="shared" si="23"/>
        <v>0</v>
      </c>
      <c r="Q191" s="57"/>
    </row>
    <row r="192" spans="1:17">
      <c r="A192" s="80"/>
      <c r="B192" s="80"/>
      <c r="C192" s="61"/>
      <c r="H192" s="60">
        <f t="shared" si="17"/>
        <v>0</v>
      </c>
      <c r="I192" s="44">
        <f t="shared" si="24"/>
        <v>0</v>
      </c>
      <c r="J192" s="1"/>
      <c r="K192" s="60">
        <f t="shared" si="18"/>
        <v>0</v>
      </c>
      <c r="L192" s="60" t="str">
        <f t="shared" si="19"/>
        <v>$0.00</v>
      </c>
      <c r="M192" s="44">
        <f t="shared" si="20"/>
        <v>0</v>
      </c>
      <c r="N192" s="44">
        <f t="shared" si="21"/>
        <v>0</v>
      </c>
      <c r="O192" s="60">
        <f t="shared" si="22"/>
        <v>0</v>
      </c>
      <c r="P192" s="60">
        <f t="shared" si="23"/>
        <v>0</v>
      </c>
      <c r="Q192" s="57"/>
    </row>
    <row r="193" spans="1:17">
      <c r="A193" s="80"/>
      <c r="B193" s="80"/>
      <c r="C193" s="61"/>
      <c r="H193" s="60">
        <f t="shared" si="17"/>
        <v>0</v>
      </c>
      <c r="I193" s="44">
        <f t="shared" si="24"/>
        <v>0</v>
      </c>
      <c r="J193" s="1"/>
      <c r="K193" s="60">
        <f t="shared" si="18"/>
        <v>0</v>
      </c>
      <c r="L193" s="60" t="str">
        <f t="shared" si="19"/>
        <v>$0.00</v>
      </c>
      <c r="M193" s="44">
        <f t="shared" si="20"/>
        <v>0</v>
      </c>
      <c r="N193" s="44">
        <f t="shared" si="21"/>
        <v>0</v>
      </c>
      <c r="O193" s="60">
        <f t="shared" si="22"/>
        <v>0</v>
      </c>
      <c r="P193" s="60">
        <f t="shared" si="23"/>
        <v>0</v>
      </c>
      <c r="Q193" s="57"/>
    </row>
    <row r="194" spans="1:17">
      <c r="A194" s="80"/>
      <c r="B194" s="80"/>
      <c r="C194" s="61"/>
      <c r="H194" s="60">
        <f t="shared" si="17"/>
        <v>0</v>
      </c>
      <c r="I194" s="44">
        <f t="shared" si="24"/>
        <v>0</v>
      </c>
      <c r="J194" s="1"/>
      <c r="K194" s="60">
        <f t="shared" si="18"/>
        <v>0</v>
      </c>
      <c r="L194" s="60" t="str">
        <f t="shared" si="19"/>
        <v>$0.00</v>
      </c>
      <c r="M194" s="44">
        <f t="shared" si="20"/>
        <v>0</v>
      </c>
      <c r="N194" s="44">
        <f t="shared" si="21"/>
        <v>0</v>
      </c>
      <c r="O194" s="60">
        <f t="shared" si="22"/>
        <v>0</v>
      </c>
      <c r="P194" s="60">
        <f t="shared" si="23"/>
        <v>0</v>
      </c>
      <c r="Q194" s="57"/>
    </row>
    <row r="195" spans="1:17">
      <c r="A195" s="80"/>
      <c r="B195" s="80"/>
      <c r="C195" s="61"/>
      <c r="H195" s="60">
        <f t="shared" si="17"/>
        <v>0</v>
      </c>
      <c r="I195" s="44">
        <f t="shared" si="24"/>
        <v>0</v>
      </c>
      <c r="J195" s="1"/>
      <c r="K195" s="60">
        <f t="shared" si="18"/>
        <v>0</v>
      </c>
      <c r="L195" s="60" t="str">
        <f t="shared" si="19"/>
        <v>$0.00</v>
      </c>
      <c r="M195" s="44">
        <f t="shared" si="20"/>
        <v>0</v>
      </c>
      <c r="N195" s="44">
        <f t="shared" si="21"/>
        <v>0</v>
      </c>
      <c r="O195" s="60">
        <f t="shared" si="22"/>
        <v>0</v>
      </c>
      <c r="P195" s="60">
        <f t="shared" si="23"/>
        <v>0</v>
      </c>
      <c r="Q195" s="57"/>
    </row>
    <row r="196" spans="1:17">
      <c r="A196" s="80"/>
      <c r="B196" s="80"/>
      <c r="C196" s="61"/>
      <c r="H196" s="60">
        <f t="shared" si="17"/>
        <v>0</v>
      </c>
      <c r="I196" s="44">
        <f t="shared" si="24"/>
        <v>0</v>
      </c>
      <c r="J196" s="1"/>
      <c r="K196" s="60">
        <f t="shared" si="18"/>
        <v>0</v>
      </c>
      <c r="L196" s="60" t="str">
        <f t="shared" si="19"/>
        <v>$0.00</v>
      </c>
      <c r="M196" s="44">
        <f t="shared" si="20"/>
        <v>0</v>
      </c>
      <c r="N196" s="44">
        <f t="shared" si="21"/>
        <v>0</v>
      </c>
      <c r="O196" s="60">
        <f t="shared" si="22"/>
        <v>0</v>
      </c>
      <c r="P196" s="60">
        <f t="shared" si="23"/>
        <v>0</v>
      </c>
      <c r="Q196" s="57"/>
    </row>
    <row r="197" spans="1:17">
      <c r="A197" s="80"/>
      <c r="B197" s="80"/>
      <c r="C197" s="61"/>
      <c r="H197" s="60">
        <f t="shared" si="17"/>
        <v>0</v>
      </c>
      <c r="I197" s="44">
        <f t="shared" si="24"/>
        <v>0</v>
      </c>
      <c r="J197" s="1"/>
      <c r="K197" s="60">
        <f t="shared" si="18"/>
        <v>0</v>
      </c>
      <c r="L197" s="60" t="str">
        <f t="shared" si="19"/>
        <v>$0.00</v>
      </c>
      <c r="M197" s="44">
        <f t="shared" si="20"/>
        <v>0</v>
      </c>
      <c r="N197" s="44">
        <f t="shared" si="21"/>
        <v>0</v>
      </c>
      <c r="O197" s="60">
        <f t="shared" si="22"/>
        <v>0</v>
      </c>
      <c r="P197" s="60">
        <f t="shared" si="23"/>
        <v>0</v>
      </c>
      <c r="Q197" s="57"/>
    </row>
    <row r="198" spans="1:17">
      <c r="A198" s="80"/>
      <c r="B198" s="80"/>
      <c r="C198" s="61"/>
      <c r="H198" s="60">
        <f t="shared" si="17"/>
        <v>0</v>
      </c>
      <c r="I198" s="44">
        <f t="shared" si="24"/>
        <v>0</v>
      </c>
      <c r="J198" s="1"/>
      <c r="K198" s="60">
        <f t="shared" si="18"/>
        <v>0</v>
      </c>
      <c r="L198" s="60" t="str">
        <f t="shared" si="19"/>
        <v>$0.00</v>
      </c>
      <c r="M198" s="44">
        <f t="shared" si="20"/>
        <v>0</v>
      </c>
      <c r="N198" s="44">
        <f t="shared" si="21"/>
        <v>0</v>
      </c>
      <c r="O198" s="60">
        <f t="shared" si="22"/>
        <v>0</v>
      </c>
      <c r="P198" s="60">
        <f t="shared" si="23"/>
        <v>0</v>
      </c>
      <c r="Q198" s="57"/>
    </row>
    <row r="199" spans="1:17">
      <c r="A199" s="80"/>
      <c r="B199" s="80"/>
      <c r="C199" s="61"/>
      <c r="H199" s="60">
        <f t="shared" si="17"/>
        <v>0</v>
      </c>
      <c r="I199" s="44">
        <f t="shared" si="24"/>
        <v>0</v>
      </c>
      <c r="J199" s="1"/>
      <c r="K199" s="60">
        <f t="shared" si="18"/>
        <v>0</v>
      </c>
      <c r="L199" s="60" t="str">
        <f t="shared" si="19"/>
        <v>$0.00</v>
      </c>
      <c r="M199" s="44">
        <f t="shared" si="20"/>
        <v>0</v>
      </c>
      <c r="N199" s="44">
        <f t="shared" si="21"/>
        <v>0</v>
      </c>
      <c r="O199" s="60">
        <f t="shared" si="22"/>
        <v>0</v>
      </c>
      <c r="P199" s="60">
        <f t="shared" si="23"/>
        <v>0</v>
      </c>
      <c r="Q199" s="57"/>
    </row>
    <row r="200" spans="1:17">
      <c r="A200" s="80"/>
      <c r="B200" s="80"/>
      <c r="C200" s="61"/>
      <c r="H200" s="60">
        <f t="shared" ref="H200:H258" si="25">SUM(E200:G200)</f>
        <v>0</v>
      </c>
      <c r="I200" s="44">
        <f t="shared" si="24"/>
        <v>0</v>
      </c>
      <c r="J200" s="1"/>
      <c r="K200" s="60">
        <f t="shared" si="18"/>
        <v>0</v>
      </c>
      <c r="L200" s="60" t="str">
        <f t="shared" si="19"/>
        <v>$0.00</v>
      </c>
      <c r="M200" s="44">
        <f t="shared" si="20"/>
        <v>0</v>
      </c>
      <c r="N200" s="44">
        <f t="shared" si="21"/>
        <v>0</v>
      </c>
      <c r="O200" s="60">
        <f t="shared" si="22"/>
        <v>0</v>
      </c>
      <c r="P200" s="60">
        <f t="shared" si="23"/>
        <v>0</v>
      </c>
      <c r="Q200" s="57"/>
    </row>
    <row r="201" spans="1:17">
      <c r="A201" s="80"/>
      <c r="B201" s="80"/>
      <c r="C201" s="61"/>
      <c r="H201" s="60">
        <f t="shared" si="25"/>
        <v>0</v>
      </c>
      <c r="I201" s="44">
        <f t="shared" si="24"/>
        <v>0</v>
      </c>
      <c r="J201" s="1"/>
      <c r="K201" s="60">
        <f t="shared" ref="K201:K259" si="26">IF(J201&lt;1,0,(J201-I201))</f>
        <v>0</v>
      </c>
      <c r="L201" s="60" t="str">
        <f t="shared" ref="L201:L259" si="27">IF($B$2&gt;=34973,"",IF(E201&gt;0,K201*0.05,"$0.00"))</f>
        <v>$0.00</v>
      </c>
      <c r="M201" s="44">
        <f t="shared" ref="M201:M259" si="28">IF($B$2&gt;=34973,"",IF(K201&lt;0,0,(K201-L201)))</f>
        <v>0</v>
      </c>
      <c r="N201" s="44">
        <f t="shared" ref="N201:N259" si="29">C201*I201</f>
        <v>0</v>
      </c>
      <c r="O201" s="60">
        <f t="shared" ref="O201:O259" si="30">IF($B$2&gt;=34973,0,C201*M201)</f>
        <v>0</v>
      </c>
      <c r="P201" s="60">
        <f t="shared" ref="P201:P259" si="31">N201+O201</f>
        <v>0</v>
      </c>
      <c r="Q201" s="57"/>
    </row>
    <row r="202" spans="1:17">
      <c r="A202" s="80"/>
      <c r="B202" s="80"/>
      <c r="C202" s="61"/>
      <c r="H202" s="60">
        <f t="shared" si="25"/>
        <v>0</v>
      </c>
      <c r="I202" s="44">
        <f t="shared" si="24"/>
        <v>0</v>
      </c>
      <c r="J202" s="1"/>
      <c r="K202" s="60">
        <f t="shared" si="26"/>
        <v>0</v>
      </c>
      <c r="L202" s="60" t="str">
        <f t="shared" si="27"/>
        <v>$0.00</v>
      </c>
      <c r="M202" s="44">
        <f t="shared" si="28"/>
        <v>0</v>
      </c>
      <c r="N202" s="44">
        <f t="shared" si="29"/>
        <v>0</v>
      </c>
      <c r="O202" s="60">
        <f t="shared" si="30"/>
        <v>0</v>
      </c>
      <c r="P202" s="60">
        <f t="shared" si="31"/>
        <v>0</v>
      </c>
      <c r="Q202" s="57"/>
    </row>
    <row r="203" spans="1:17">
      <c r="A203" s="80"/>
      <c r="B203" s="80"/>
      <c r="C203" s="61"/>
      <c r="H203" s="60">
        <f t="shared" si="25"/>
        <v>0</v>
      </c>
      <c r="I203" s="44">
        <f t="shared" ref="I203:I259" si="32">IF(D203-H203&lt;0,0,(D203-H203))</f>
        <v>0</v>
      </c>
      <c r="J203" s="1"/>
      <c r="K203" s="60">
        <f t="shared" si="26"/>
        <v>0</v>
      </c>
      <c r="L203" s="60" t="str">
        <f t="shared" si="27"/>
        <v>$0.00</v>
      </c>
      <c r="M203" s="44">
        <f t="shared" si="28"/>
        <v>0</v>
      </c>
      <c r="N203" s="44">
        <f t="shared" si="29"/>
        <v>0</v>
      </c>
      <c r="O203" s="60">
        <f t="shared" si="30"/>
        <v>0</v>
      </c>
      <c r="P203" s="60">
        <f t="shared" si="31"/>
        <v>0</v>
      </c>
      <c r="Q203" s="57"/>
    </row>
    <row r="204" spans="1:17">
      <c r="A204" s="80"/>
      <c r="B204" s="80"/>
      <c r="C204" s="61"/>
      <c r="H204" s="60">
        <f t="shared" si="25"/>
        <v>0</v>
      </c>
      <c r="I204" s="44">
        <f t="shared" si="32"/>
        <v>0</v>
      </c>
      <c r="J204" s="1"/>
      <c r="K204" s="60">
        <f t="shared" si="26"/>
        <v>0</v>
      </c>
      <c r="L204" s="60" t="str">
        <f t="shared" si="27"/>
        <v>$0.00</v>
      </c>
      <c r="M204" s="44">
        <f t="shared" si="28"/>
        <v>0</v>
      </c>
      <c r="N204" s="44">
        <f t="shared" si="29"/>
        <v>0</v>
      </c>
      <c r="O204" s="60">
        <f t="shared" si="30"/>
        <v>0</v>
      </c>
      <c r="P204" s="60">
        <f t="shared" si="31"/>
        <v>0</v>
      </c>
      <c r="Q204" s="57"/>
    </row>
    <row r="205" spans="1:17">
      <c r="A205" s="80"/>
      <c r="B205" s="80"/>
      <c r="C205" s="61"/>
      <c r="H205" s="60">
        <f t="shared" si="25"/>
        <v>0</v>
      </c>
      <c r="I205" s="44">
        <f t="shared" si="32"/>
        <v>0</v>
      </c>
      <c r="J205" s="1"/>
      <c r="K205" s="60">
        <f t="shared" si="26"/>
        <v>0</v>
      </c>
      <c r="L205" s="60" t="str">
        <f t="shared" si="27"/>
        <v>$0.00</v>
      </c>
      <c r="M205" s="44">
        <f t="shared" si="28"/>
        <v>0</v>
      </c>
      <c r="N205" s="44">
        <f t="shared" si="29"/>
        <v>0</v>
      </c>
      <c r="O205" s="60">
        <f t="shared" si="30"/>
        <v>0</v>
      </c>
      <c r="P205" s="60">
        <f t="shared" si="31"/>
        <v>0</v>
      </c>
      <c r="Q205" s="57"/>
    </row>
    <row r="206" spans="1:17">
      <c r="A206" s="80"/>
      <c r="B206" s="80"/>
      <c r="C206" s="61"/>
      <c r="H206" s="60">
        <f t="shared" si="25"/>
        <v>0</v>
      </c>
      <c r="I206" s="44">
        <f t="shared" si="32"/>
        <v>0</v>
      </c>
      <c r="J206" s="1"/>
      <c r="K206" s="60">
        <f t="shared" si="26"/>
        <v>0</v>
      </c>
      <c r="L206" s="60" t="str">
        <f t="shared" si="27"/>
        <v>$0.00</v>
      </c>
      <c r="M206" s="44">
        <f t="shared" si="28"/>
        <v>0</v>
      </c>
      <c r="N206" s="44">
        <f t="shared" si="29"/>
        <v>0</v>
      </c>
      <c r="O206" s="60">
        <f t="shared" si="30"/>
        <v>0</v>
      </c>
      <c r="P206" s="60">
        <f t="shared" si="31"/>
        <v>0</v>
      </c>
      <c r="Q206" s="57"/>
    </row>
    <row r="207" spans="1:17">
      <c r="A207" s="80"/>
      <c r="B207" s="80"/>
      <c r="C207" s="61"/>
      <c r="H207" s="60">
        <f t="shared" si="25"/>
        <v>0</v>
      </c>
      <c r="I207" s="44">
        <f t="shared" si="32"/>
        <v>0</v>
      </c>
      <c r="J207" s="1"/>
      <c r="K207" s="60">
        <f t="shared" si="26"/>
        <v>0</v>
      </c>
      <c r="L207" s="60" t="str">
        <f t="shared" si="27"/>
        <v>$0.00</v>
      </c>
      <c r="M207" s="44">
        <f t="shared" si="28"/>
        <v>0</v>
      </c>
      <c r="N207" s="44">
        <f t="shared" si="29"/>
        <v>0</v>
      </c>
      <c r="O207" s="60">
        <f t="shared" si="30"/>
        <v>0</v>
      </c>
      <c r="P207" s="60">
        <f t="shared" si="31"/>
        <v>0</v>
      </c>
      <c r="Q207" s="57"/>
    </row>
    <row r="208" spans="1:17">
      <c r="A208" s="80"/>
      <c r="B208" s="80"/>
      <c r="C208" s="61"/>
      <c r="H208" s="60">
        <f t="shared" si="25"/>
        <v>0</v>
      </c>
      <c r="I208" s="44">
        <f t="shared" si="32"/>
        <v>0</v>
      </c>
      <c r="J208" s="1"/>
      <c r="K208" s="60">
        <f t="shared" si="26"/>
        <v>0</v>
      </c>
      <c r="L208" s="60" t="str">
        <f t="shared" si="27"/>
        <v>$0.00</v>
      </c>
      <c r="M208" s="44">
        <f t="shared" si="28"/>
        <v>0</v>
      </c>
      <c r="N208" s="44">
        <f t="shared" si="29"/>
        <v>0</v>
      </c>
      <c r="O208" s="60">
        <f t="shared" si="30"/>
        <v>0</v>
      </c>
      <c r="P208" s="60">
        <f t="shared" si="31"/>
        <v>0</v>
      </c>
      <c r="Q208" s="57"/>
    </row>
    <row r="209" spans="1:17">
      <c r="A209" s="80"/>
      <c r="B209" s="80"/>
      <c r="C209" s="61"/>
      <c r="H209" s="60">
        <f t="shared" si="25"/>
        <v>0</v>
      </c>
      <c r="I209" s="44">
        <f t="shared" si="32"/>
        <v>0</v>
      </c>
      <c r="J209" s="1"/>
      <c r="K209" s="60">
        <f t="shared" si="26"/>
        <v>0</v>
      </c>
      <c r="L209" s="60" t="str">
        <f t="shared" si="27"/>
        <v>$0.00</v>
      </c>
      <c r="M209" s="44">
        <f t="shared" si="28"/>
        <v>0</v>
      </c>
      <c r="N209" s="44">
        <f t="shared" si="29"/>
        <v>0</v>
      </c>
      <c r="O209" s="60">
        <f t="shared" si="30"/>
        <v>0</v>
      </c>
      <c r="P209" s="60">
        <f t="shared" si="31"/>
        <v>0</v>
      </c>
      <c r="Q209" s="57"/>
    </row>
    <row r="210" spans="1:17">
      <c r="A210" s="80"/>
      <c r="B210" s="80"/>
      <c r="C210" s="61"/>
      <c r="H210" s="60">
        <f t="shared" si="25"/>
        <v>0</v>
      </c>
      <c r="I210" s="44">
        <f t="shared" si="32"/>
        <v>0</v>
      </c>
      <c r="J210" s="1"/>
      <c r="K210" s="60">
        <f t="shared" si="26"/>
        <v>0</v>
      </c>
      <c r="L210" s="60" t="str">
        <f t="shared" si="27"/>
        <v>$0.00</v>
      </c>
      <c r="M210" s="44">
        <f t="shared" si="28"/>
        <v>0</v>
      </c>
      <c r="N210" s="44">
        <f t="shared" si="29"/>
        <v>0</v>
      </c>
      <c r="O210" s="60">
        <f t="shared" si="30"/>
        <v>0</v>
      </c>
      <c r="P210" s="60">
        <f t="shared" si="31"/>
        <v>0</v>
      </c>
      <c r="Q210" s="57"/>
    </row>
    <row r="211" spans="1:17">
      <c r="A211" s="80"/>
      <c r="B211" s="80"/>
      <c r="C211" s="61"/>
      <c r="H211" s="60">
        <f t="shared" si="25"/>
        <v>0</v>
      </c>
      <c r="I211" s="44">
        <f t="shared" si="32"/>
        <v>0</v>
      </c>
      <c r="J211" s="1"/>
      <c r="K211" s="60">
        <f t="shared" si="26"/>
        <v>0</v>
      </c>
      <c r="L211" s="60" t="str">
        <f t="shared" si="27"/>
        <v>$0.00</v>
      </c>
      <c r="M211" s="44">
        <f t="shared" si="28"/>
        <v>0</v>
      </c>
      <c r="N211" s="44">
        <f t="shared" si="29"/>
        <v>0</v>
      </c>
      <c r="O211" s="60">
        <f t="shared" si="30"/>
        <v>0</v>
      </c>
      <c r="P211" s="60">
        <f t="shared" si="31"/>
        <v>0</v>
      </c>
      <c r="Q211" s="57"/>
    </row>
    <row r="212" spans="1:17">
      <c r="A212" s="80"/>
      <c r="B212" s="80"/>
      <c r="C212" s="61"/>
      <c r="H212" s="60">
        <f t="shared" si="25"/>
        <v>0</v>
      </c>
      <c r="I212" s="44">
        <f t="shared" si="32"/>
        <v>0</v>
      </c>
      <c r="J212" s="1"/>
      <c r="K212" s="60">
        <f t="shared" si="26"/>
        <v>0</v>
      </c>
      <c r="L212" s="60" t="str">
        <f t="shared" si="27"/>
        <v>$0.00</v>
      </c>
      <c r="M212" s="44">
        <f t="shared" si="28"/>
        <v>0</v>
      </c>
      <c r="N212" s="44">
        <f t="shared" si="29"/>
        <v>0</v>
      </c>
      <c r="O212" s="60">
        <f t="shared" si="30"/>
        <v>0</v>
      </c>
      <c r="P212" s="60">
        <f t="shared" si="31"/>
        <v>0</v>
      </c>
      <c r="Q212" s="57"/>
    </row>
    <row r="213" spans="1:17">
      <c r="A213" s="80"/>
      <c r="B213" s="80"/>
      <c r="C213" s="61"/>
      <c r="H213" s="60">
        <f t="shared" si="25"/>
        <v>0</v>
      </c>
      <c r="I213" s="44">
        <f t="shared" si="32"/>
        <v>0</v>
      </c>
      <c r="J213" s="1"/>
      <c r="K213" s="60">
        <f t="shared" si="26"/>
        <v>0</v>
      </c>
      <c r="L213" s="60" t="str">
        <f t="shared" si="27"/>
        <v>$0.00</v>
      </c>
      <c r="M213" s="44">
        <f t="shared" si="28"/>
        <v>0</v>
      </c>
      <c r="N213" s="44">
        <f t="shared" si="29"/>
        <v>0</v>
      </c>
      <c r="O213" s="60">
        <f t="shared" si="30"/>
        <v>0</v>
      </c>
      <c r="P213" s="60">
        <f t="shared" si="31"/>
        <v>0</v>
      </c>
      <c r="Q213" s="57"/>
    </row>
    <row r="214" spans="1:17">
      <c r="A214" s="80"/>
      <c r="B214" s="80"/>
      <c r="C214" s="61"/>
      <c r="H214" s="60">
        <f t="shared" si="25"/>
        <v>0</v>
      </c>
      <c r="I214" s="44">
        <f t="shared" si="32"/>
        <v>0</v>
      </c>
      <c r="J214" s="1"/>
      <c r="K214" s="60">
        <f t="shared" si="26"/>
        <v>0</v>
      </c>
      <c r="L214" s="60" t="str">
        <f t="shared" si="27"/>
        <v>$0.00</v>
      </c>
      <c r="M214" s="44">
        <f t="shared" si="28"/>
        <v>0</v>
      </c>
      <c r="N214" s="44">
        <f t="shared" si="29"/>
        <v>0</v>
      </c>
      <c r="O214" s="60">
        <f t="shared" si="30"/>
        <v>0</v>
      </c>
      <c r="P214" s="60">
        <f t="shared" si="31"/>
        <v>0</v>
      </c>
      <c r="Q214" s="57"/>
    </row>
    <row r="215" spans="1:17">
      <c r="A215" s="80"/>
      <c r="B215" s="80"/>
      <c r="C215" s="61"/>
      <c r="H215" s="60">
        <f t="shared" si="25"/>
        <v>0</v>
      </c>
      <c r="I215" s="44">
        <f t="shared" si="32"/>
        <v>0</v>
      </c>
      <c r="J215" s="1"/>
      <c r="K215" s="60">
        <f t="shared" si="26"/>
        <v>0</v>
      </c>
      <c r="L215" s="60" t="str">
        <f t="shared" si="27"/>
        <v>$0.00</v>
      </c>
      <c r="M215" s="44">
        <f t="shared" si="28"/>
        <v>0</v>
      </c>
      <c r="N215" s="44">
        <f t="shared" si="29"/>
        <v>0</v>
      </c>
      <c r="O215" s="60">
        <f t="shared" si="30"/>
        <v>0</v>
      </c>
      <c r="P215" s="60">
        <f t="shared" si="31"/>
        <v>0</v>
      </c>
      <c r="Q215" s="57"/>
    </row>
    <row r="216" spans="1:17">
      <c r="A216" s="80"/>
      <c r="B216" s="80"/>
      <c r="C216" s="61"/>
      <c r="H216" s="60">
        <f t="shared" si="25"/>
        <v>0</v>
      </c>
      <c r="I216" s="44">
        <f t="shared" si="32"/>
        <v>0</v>
      </c>
      <c r="J216" s="1"/>
      <c r="K216" s="60">
        <f t="shared" si="26"/>
        <v>0</v>
      </c>
      <c r="L216" s="60" t="str">
        <f t="shared" si="27"/>
        <v>$0.00</v>
      </c>
      <c r="M216" s="44">
        <f t="shared" si="28"/>
        <v>0</v>
      </c>
      <c r="N216" s="44">
        <f t="shared" si="29"/>
        <v>0</v>
      </c>
      <c r="O216" s="60">
        <f t="shared" si="30"/>
        <v>0</v>
      </c>
      <c r="P216" s="60">
        <f t="shared" si="31"/>
        <v>0</v>
      </c>
      <c r="Q216" s="57"/>
    </row>
    <row r="217" spans="1:17">
      <c r="A217" s="80"/>
      <c r="B217" s="80"/>
      <c r="C217" s="61"/>
      <c r="H217" s="60">
        <f t="shared" si="25"/>
        <v>0</v>
      </c>
      <c r="I217" s="44">
        <f t="shared" si="32"/>
        <v>0</v>
      </c>
      <c r="J217" s="1"/>
      <c r="K217" s="60">
        <f t="shared" si="26"/>
        <v>0</v>
      </c>
      <c r="L217" s="60" t="str">
        <f t="shared" si="27"/>
        <v>$0.00</v>
      </c>
      <c r="M217" s="44">
        <f t="shared" si="28"/>
        <v>0</v>
      </c>
      <c r="N217" s="44">
        <f t="shared" si="29"/>
        <v>0</v>
      </c>
      <c r="O217" s="60">
        <f t="shared" si="30"/>
        <v>0</v>
      </c>
      <c r="P217" s="60">
        <f t="shared" si="31"/>
        <v>0</v>
      </c>
      <c r="Q217" s="57"/>
    </row>
    <row r="218" spans="1:17">
      <c r="A218" s="80"/>
      <c r="B218" s="80"/>
      <c r="C218" s="61"/>
      <c r="H218" s="60">
        <f t="shared" si="25"/>
        <v>0</v>
      </c>
      <c r="I218" s="44">
        <f t="shared" si="32"/>
        <v>0</v>
      </c>
      <c r="J218" s="1"/>
      <c r="K218" s="60">
        <f t="shared" si="26"/>
        <v>0</v>
      </c>
      <c r="L218" s="60" t="str">
        <f t="shared" si="27"/>
        <v>$0.00</v>
      </c>
      <c r="M218" s="44">
        <f t="shared" si="28"/>
        <v>0</v>
      </c>
      <c r="N218" s="44">
        <f t="shared" si="29"/>
        <v>0</v>
      </c>
      <c r="O218" s="60">
        <f t="shared" si="30"/>
        <v>0</v>
      </c>
      <c r="P218" s="60">
        <f t="shared" si="31"/>
        <v>0</v>
      </c>
      <c r="Q218" s="57"/>
    </row>
    <row r="219" spans="1:17">
      <c r="A219" s="80"/>
      <c r="B219" s="80"/>
      <c r="C219" s="61"/>
      <c r="H219" s="60">
        <f t="shared" si="25"/>
        <v>0</v>
      </c>
      <c r="I219" s="44">
        <f t="shared" si="32"/>
        <v>0</v>
      </c>
      <c r="J219" s="1"/>
      <c r="K219" s="60">
        <f t="shared" si="26"/>
        <v>0</v>
      </c>
      <c r="L219" s="60" t="str">
        <f t="shared" si="27"/>
        <v>$0.00</v>
      </c>
      <c r="M219" s="44">
        <f t="shared" si="28"/>
        <v>0</v>
      </c>
      <c r="N219" s="44">
        <f t="shared" si="29"/>
        <v>0</v>
      </c>
      <c r="O219" s="60">
        <f t="shared" si="30"/>
        <v>0</v>
      </c>
      <c r="P219" s="60">
        <f t="shared" si="31"/>
        <v>0</v>
      </c>
      <c r="Q219" s="57"/>
    </row>
    <row r="220" spans="1:17">
      <c r="A220" s="80"/>
      <c r="B220" s="80"/>
      <c r="C220" s="61"/>
      <c r="H220" s="60">
        <f t="shared" si="25"/>
        <v>0</v>
      </c>
      <c r="I220" s="44">
        <f t="shared" si="32"/>
        <v>0</v>
      </c>
      <c r="J220" s="1"/>
      <c r="K220" s="60">
        <f t="shared" si="26"/>
        <v>0</v>
      </c>
      <c r="L220" s="60" t="str">
        <f t="shared" si="27"/>
        <v>$0.00</v>
      </c>
      <c r="M220" s="44">
        <f t="shared" si="28"/>
        <v>0</v>
      </c>
      <c r="N220" s="44">
        <f t="shared" si="29"/>
        <v>0</v>
      </c>
      <c r="O220" s="60">
        <f t="shared" si="30"/>
        <v>0</v>
      </c>
      <c r="P220" s="60">
        <f t="shared" si="31"/>
        <v>0</v>
      </c>
      <c r="Q220" s="57"/>
    </row>
    <row r="221" spans="1:17">
      <c r="A221" s="80"/>
      <c r="B221" s="80"/>
      <c r="C221" s="61"/>
      <c r="H221" s="60">
        <f t="shared" si="25"/>
        <v>0</v>
      </c>
      <c r="I221" s="44">
        <f t="shared" si="32"/>
        <v>0</v>
      </c>
      <c r="J221" s="1"/>
      <c r="K221" s="60">
        <f t="shared" si="26"/>
        <v>0</v>
      </c>
      <c r="L221" s="60" t="str">
        <f t="shared" si="27"/>
        <v>$0.00</v>
      </c>
      <c r="M221" s="44">
        <f t="shared" si="28"/>
        <v>0</v>
      </c>
      <c r="N221" s="44">
        <f t="shared" si="29"/>
        <v>0</v>
      </c>
      <c r="O221" s="60">
        <f t="shared" si="30"/>
        <v>0</v>
      </c>
      <c r="P221" s="60">
        <f t="shared" si="31"/>
        <v>0</v>
      </c>
      <c r="Q221" s="57"/>
    </row>
    <row r="222" spans="1:17">
      <c r="A222" s="80"/>
      <c r="B222" s="80"/>
      <c r="C222" s="61"/>
      <c r="H222" s="60">
        <f t="shared" si="25"/>
        <v>0</v>
      </c>
      <c r="I222" s="44">
        <f t="shared" si="32"/>
        <v>0</v>
      </c>
      <c r="J222" s="1"/>
      <c r="K222" s="60">
        <f t="shared" si="26"/>
        <v>0</v>
      </c>
      <c r="L222" s="60" t="str">
        <f t="shared" si="27"/>
        <v>$0.00</v>
      </c>
      <c r="M222" s="44">
        <f t="shared" si="28"/>
        <v>0</v>
      </c>
      <c r="N222" s="44">
        <f t="shared" si="29"/>
        <v>0</v>
      </c>
      <c r="O222" s="60">
        <f t="shared" si="30"/>
        <v>0</v>
      </c>
      <c r="P222" s="60">
        <f t="shared" si="31"/>
        <v>0</v>
      </c>
      <c r="Q222" s="57"/>
    </row>
    <row r="223" spans="1:17">
      <c r="A223" s="80"/>
      <c r="B223" s="80"/>
      <c r="C223" s="61"/>
      <c r="H223" s="60">
        <f t="shared" si="25"/>
        <v>0</v>
      </c>
      <c r="I223" s="44">
        <f t="shared" si="32"/>
        <v>0</v>
      </c>
      <c r="J223" s="1"/>
      <c r="K223" s="60">
        <f t="shared" si="26"/>
        <v>0</v>
      </c>
      <c r="L223" s="60" t="str">
        <f t="shared" si="27"/>
        <v>$0.00</v>
      </c>
      <c r="M223" s="44">
        <f t="shared" si="28"/>
        <v>0</v>
      </c>
      <c r="N223" s="44">
        <f t="shared" si="29"/>
        <v>0</v>
      </c>
      <c r="O223" s="60">
        <f t="shared" si="30"/>
        <v>0</v>
      </c>
      <c r="P223" s="60">
        <f t="shared" si="31"/>
        <v>0</v>
      </c>
      <c r="Q223" s="57"/>
    </row>
    <row r="224" spans="1:17">
      <c r="A224" s="80"/>
      <c r="B224" s="80"/>
      <c r="C224" s="61"/>
      <c r="H224" s="60">
        <f t="shared" si="25"/>
        <v>0</v>
      </c>
      <c r="I224" s="44">
        <f t="shared" si="32"/>
        <v>0</v>
      </c>
      <c r="J224" s="1"/>
      <c r="K224" s="60">
        <f t="shared" si="26"/>
        <v>0</v>
      </c>
      <c r="L224" s="60" t="str">
        <f t="shared" si="27"/>
        <v>$0.00</v>
      </c>
      <c r="M224" s="44">
        <f t="shared" si="28"/>
        <v>0</v>
      </c>
      <c r="N224" s="44">
        <f t="shared" si="29"/>
        <v>0</v>
      </c>
      <c r="O224" s="60">
        <f t="shared" si="30"/>
        <v>0</v>
      </c>
      <c r="P224" s="60">
        <f t="shared" si="31"/>
        <v>0</v>
      </c>
      <c r="Q224" s="57"/>
    </row>
    <row r="225" spans="1:17">
      <c r="A225" s="80"/>
      <c r="B225" s="80"/>
      <c r="C225" s="61"/>
      <c r="H225" s="60">
        <f t="shared" si="25"/>
        <v>0</v>
      </c>
      <c r="I225" s="44">
        <f t="shared" si="32"/>
        <v>0</v>
      </c>
      <c r="J225" s="1"/>
      <c r="K225" s="60">
        <f t="shared" si="26"/>
        <v>0</v>
      </c>
      <c r="L225" s="60" t="str">
        <f t="shared" si="27"/>
        <v>$0.00</v>
      </c>
      <c r="M225" s="44">
        <f t="shared" si="28"/>
        <v>0</v>
      </c>
      <c r="N225" s="44">
        <f t="shared" si="29"/>
        <v>0</v>
      </c>
      <c r="O225" s="60">
        <f t="shared" si="30"/>
        <v>0</v>
      </c>
      <c r="P225" s="60">
        <f t="shared" si="31"/>
        <v>0</v>
      </c>
      <c r="Q225" s="57"/>
    </row>
    <row r="226" spans="1:17">
      <c r="A226" s="80"/>
      <c r="B226" s="80"/>
      <c r="C226" s="61"/>
      <c r="H226" s="60">
        <f t="shared" si="25"/>
        <v>0</v>
      </c>
      <c r="I226" s="44">
        <f t="shared" si="32"/>
        <v>0</v>
      </c>
      <c r="J226" s="1"/>
      <c r="K226" s="60">
        <f t="shared" si="26"/>
        <v>0</v>
      </c>
      <c r="L226" s="60" t="str">
        <f t="shared" si="27"/>
        <v>$0.00</v>
      </c>
      <c r="M226" s="44">
        <f t="shared" si="28"/>
        <v>0</v>
      </c>
      <c r="N226" s="44">
        <f t="shared" si="29"/>
        <v>0</v>
      </c>
      <c r="O226" s="60">
        <f t="shared" si="30"/>
        <v>0</v>
      </c>
      <c r="P226" s="60">
        <f t="shared" si="31"/>
        <v>0</v>
      </c>
      <c r="Q226" s="57"/>
    </row>
    <row r="227" spans="1:17">
      <c r="A227" s="80"/>
      <c r="B227" s="80"/>
      <c r="C227" s="61"/>
      <c r="H227" s="60">
        <f t="shared" si="25"/>
        <v>0</v>
      </c>
      <c r="I227" s="44">
        <f t="shared" si="32"/>
        <v>0</v>
      </c>
      <c r="J227" s="1"/>
      <c r="K227" s="60">
        <f t="shared" si="26"/>
        <v>0</v>
      </c>
      <c r="L227" s="60" t="str">
        <f t="shared" si="27"/>
        <v>$0.00</v>
      </c>
      <c r="M227" s="44">
        <f t="shared" si="28"/>
        <v>0</v>
      </c>
      <c r="N227" s="44">
        <f t="shared" si="29"/>
        <v>0</v>
      </c>
      <c r="O227" s="60">
        <f t="shared" si="30"/>
        <v>0</v>
      </c>
      <c r="P227" s="60">
        <f t="shared" si="31"/>
        <v>0</v>
      </c>
      <c r="Q227" s="57"/>
    </row>
    <row r="228" spans="1:17">
      <c r="A228" s="80"/>
      <c r="B228" s="80"/>
      <c r="C228" s="61"/>
      <c r="H228" s="60">
        <f t="shared" si="25"/>
        <v>0</v>
      </c>
      <c r="I228" s="44">
        <f t="shared" si="32"/>
        <v>0</v>
      </c>
      <c r="J228" s="1"/>
      <c r="K228" s="60">
        <f t="shared" si="26"/>
        <v>0</v>
      </c>
      <c r="L228" s="60" t="str">
        <f t="shared" si="27"/>
        <v>$0.00</v>
      </c>
      <c r="M228" s="44">
        <f t="shared" si="28"/>
        <v>0</v>
      </c>
      <c r="N228" s="44">
        <f t="shared" si="29"/>
        <v>0</v>
      </c>
      <c r="O228" s="60">
        <f t="shared" si="30"/>
        <v>0</v>
      </c>
      <c r="P228" s="60">
        <f t="shared" si="31"/>
        <v>0</v>
      </c>
      <c r="Q228" s="57"/>
    </row>
    <row r="229" spans="1:17">
      <c r="A229" s="80"/>
      <c r="B229" s="80"/>
      <c r="C229" s="61"/>
      <c r="H229" s="60">
        <f t="shared" si="25"/>
        <v>0</v>
      </c>
      <c r="I229" s="44">
        <f t="shared" si="32"/>
        <v>0</v>
      </c>
      <c r="J229" s="1"/>
      <c r="K229" s="60">
        <f t="shared" si="26"/>
        <v>0</v>
      </c>
      <c r="L229" s="60" t="str">
        <f t="shared" si="27"/>
        <v>$0.00</v>
      </c>
      <c r="M229" s="44">
        <f t="shared" si="28"/>
        <v>0</v>
      </c>
      <c r="N229" s="44">
        <f t="shared" si="29"/>
        <v>0</v>
      </c>
      <c r="O229" s="60">
        <f t="shared" si="30"/>
        <v>0</v>
      </c>
      <c r="P229" s="60">
        <f t="shared" si="31"/>
        <v>0</v>
      </c>
      <c r="Q229" s="57"/>
    </row>
    <row r="230" spans="1:17">
      <c r="A230" s="80"/>
      <c r="B230" s="80"/>
      <c r="C230" s="61"/>
      <c r="H230" s="60">
        <f t="shared" si="25"/>
        <v>0</v>
      </c>
      <c r="I230" s="44">
        <f t="shared" si="32"/>
        <v>0</v>
      </c>
      <c r="J230" s="1"/>
      <c r="K230" s="60">
        <f t="shared" si="26"/>
        <v>0</v>
      </c>
      <c r="L230" s="60" t="str">
        <f t="shared" si="27"/>
        <v>$0.00</v>
      </c>
      <c r="M230" s="44">
        <f t="shared" si="28"/>
        <v>0</v>
      </c>
      <c r="N230" s="44">
        <f t="shared" si="29"/>
        <v>0</v>
      </c>
      <c r="O230" s="60">
        <f t="shared" si="30"/>
        <v>0</v>
      </c>
      <c r="P230" s="60">
        <f t="shared" si="31"/>
        <v>0</v>
      </c>
      <c r="Q230" s="57"/>
    </row>
    <row r="231" spans="1:17">
      <c r="A231" s="80"/>
      <c r="B231" s="80"/>
      <c r="C231" s="61"/>
      <c r="H231" s="60">
        <f t="shared" si="25"/>
        <v>0</v>
      </c>
      <c r="I231" s="44">
        <f t="shared" si="32"/>
        <v>0</v>
      </c>
      <c r="J231" s="1"/>
      <c r="K231" s="60">
        <f t="shared" si="26"/>
        <v>0</v>
      </c>
      <c r="L231" s="60" t="str">
        <f t="shared" si="27"/>
        <v>$0.00</v>
      </c>
      <c r="M231" s="44">
        <f t="shared" si="28"/>
        <v>0</v>
      </c>
      <c r="N231" s="44">
        <f t="shared" si="29"/>
        <v>0</v>
      </c>
      <c r="O231" s="60">
        <f t="shared" si="30"/>
        <v>0</v>
      </c>
      <c r="P231" s="60">
        <f t="shared" si="31"/>
        <v>0</v>
      </c>
      <c r="Q231" s="57"/>
    </row>
    <row r="232" spans="1:17">
      <c r="A232" s="80"/>
      <c r="B232" s="80"/>
      <c r="C232" s="61"/>
      <c r="H232" s="60">
        <f t="shared" si="25"/>
        <v>0</v>
      </c>
      <c r="I232" s="44">
        <f t="shared" si="32"/>
        <v>0</v>
      </c>
      <c r="J232" s="1"/>
      <c r="K232" s="60">
        <f t="shared" si="26"/>
        <v>0</v>
      </c>
      <c r="L232" s="60" t="str">
        <f t="shared" si="27"/>
        <v>$0.00</v>
      </c>
      <c r="M232" s="44">
        <f t="shared" si="28"/>
        <v>0</v>
      </c>
      <c r="N232" s="44">
        <f t="shared" si="29"/>
        <v>0</v>
      </c>
      <c r="O232" s="60">
        <f t="shared" si="30"/>
        <v>0</v>
      </c>
      <c r="P232" s="60">
        <f t="shared" si="31"/>
        <v>0</v>
      </c>
      <c r="Q232" s="57"/>
    </row>
    <row r="233" spans="1:17">
      <c r="A233" s="80"/>
      <c r="B233" s="80"/>
      <c r="C233" s="61"/>
      <c r="H233" s="60">
        <f t="shared" si="25"/>
        <v>0</v>
      </c>
      <c r="I233" s="44">
        <f t="shared" si="32"/>
        <v>0</v>
      </c>
      <c r="J233" s="1"/>
      <c r="K233" s="60">
        <f t="shared" si="26"/>
        <v>0</v>
      </c>
      <c r="L233" s="60" t="str">
        <f t="shared" si="27"/>
        <v>$0.00</v>
      </c>
      <c r="M233" s="44">
        <f t="shared" si="28"/>
        <v>0</v>
      </c>
      <c r="N233" s="44">
        <f t="shared" si="29"/>
        <v>0</v>
      </c>
      <c r="O233" s="60">
        <f t="shared" si="30"/>
        <v>0</v>
      </c>
      <c r="P233" s="60">
        <f t="shared" si="31"/>
        <v>0</v>
      </c>
      <c r="Q233" s="57"/>
    </row>
    <row r="234" spans="1:17">
      <c r="A234" s="80"/>
      <c r="B234" s="80"/>
      <c r="C234" s="61"/>
      <c r="H234" s="60">
        <f t="shared" si="25"/>
        <v>0</v>
      </c>
      <c r="I234" s="44">
        <f t="shared" si="32"/>
        <v>0</v>
      </c>
      <c r="J234" s="1"/>
      <c r="K234" s="60">
        <f t="shared" si="26"/>
        <v>0</v>
      </c>
      <c r="L234" s="60" t="str">
        <f t="shared" si="27"/>
        <v>$0.00</v>
      </c>
      <c r="M234" s="44">
        <f t="shared" si="28"/>
        <v>0</v>
      </c>
      <c r="N234" s="44">
        <f t="shared" si="29"/>
        <v>0</v>
      </c>
      <c r="O234" s="60">
        <f t="shared" si="30"/>
        <v>0</v>
      </c>
      <c r="P234" s="60">
        <f t="shared" si="31"/>
        <v>0</v>
      </c>
      <c r="Q234" s="57"/>
    </row>
    <row r="235" spans="1:17">
      <c r="A235" s="80"/>
      <c r="B235" s="80"/>
      <c r="C235" s="61"/>
      <c r="H235" s="60">
        <f t="shared" si="25"/>
        <v>0</v>
      </c>
      <c r="I235" s="44">
        <f t="shared" si="32"/>
        <v>0</v>
      </c>
      <c r="J235" s="1"/>
      <c r="K235" s="60">
        <f t="shared" si="26"/>
        <v>0</v>
      </c>
      <c r="L235" s="60" t="str">
        <f t="shared" si="27"/>
        <v>$0.00</v>
      </c>
      <c r="M235" s="44">
        <f t="shared" si="28"/>
        <v>0</v>
      </c>
      <c r="N235" s="44">
        <f t="shared" si="29"/>
        <v>0</v>
      </c>
      <c r="O235" s="60">
        <f t="shared" si="30"/>
        <v>0</v>
      </c>
      <c r="P235" s="60">
        <f t="shared" si="31"/>
        <v>0</v>
      </c>
      <c r="Q235" s="57"/>
    </row>
    <row r="236" spans="1:17">
      <c r="A236" s="80"/>
      <c r="B236" s="80"/>
      <c r="C236" s="61"/>
      <c r="H236" s="60">
        <f t="shared" si="25"/>
        <v>0</v>
      </c>
      <c r="I236" s="44">
        <f t="shared" si="32"/>
        <v>0</v>
      </c>
      <c r="J236" s="1"/>
      <c r="K236" s="60">
        <f t="shared" si="26"/>
        <v>0</v>
      </c>
      <c r="L236" s="60" t="str">
        <f t="shared" si="27"/>
        <v>$0.00</v>
      </c>
      <c r="M236" s="44">
        <f t="shared" si="28"/>
        <v>0</v>
      </c>
      <c r="N236" s="44">
        <f t="shared" si="29"/>
        <v>0</v>
      </c>
      <c r="O236" s="60">
        <f t="shared" si="30"/>
        <v>0</v>
      </c>
      <c r="P236" s="60">
        <f t="shared" si="31"/>
        <v>0</v>
      </c>
      <c r="Q236" s="57"/>
    </row>
    <row r="237" spans="1:17">
      <c r="A237" s="80"/>
      <c r="B237" s="80"/>
      <c r="C237" s="61"/>
      <c r="H237" s="60">
        <f t="shared" si="25"/>
        <v>0</v>
      </c>
      <c r="I237" s="44">
        <f t="shared" si="32"/>
        <v>0</v>
      </c>
      <c r="J237" s="1"/>
      <c r="K237" s="60">
        <f t="shared" si="26"/>
        <v>0</v>
      </c>
      <c r="L237" s="60" t="str">
        <f t="shared" si="27"/>
        <v>$0.00</v>
      </c>
      <c r="M237" s="44">
        <f t="shared" si="28"/>
        <v>0</v>
      </c>
      <c r="N237" s="44">
        <f t="shared" si="29"/>
        <v>0</v>
      </c>
      <c r="O237" s="60">
        <f t="shared" si="30"/>
        <v>0</v>
      </c>
      <c r="P237" s="60">
        <f t="shared" si="31"/>
        <v>0</v>
      </c>
      <c r="Q237" s="57"/>
    </row>
    <row r="238" spans="1:17">
      <c r="A238" s="80"/>
      <c r="B238" s="80"/>
      <c r="C238" s="61"/>
      <c r="H238" s="60">
        <f t="shared" si="25"/>
        <v>0</v>
      </c>
      <c r="I238" s="44">
        <f t="shared" si="32"/>
        <v>0</v>
      </c>
      <c r="J238" s="1"/>
      <c r="K238" s="60">
        <f t="shared" si="26"/>
        <v>0</v>
      </c>
      <c r="L238" s="60" t="str">
        <f t="shared" si="27"/>
        <v>$0.00</v>
      </c>
      <c r="M238" s="44">
        <f t="shared" si="28"/>
        <v>0</v>
      </c>
      <c r="N238" s="44">
        <f t="shared" si="29"/>
        <v>0</v>
      </c>
      <c r="O238" s="60">
        <f t="shared" si="30"/>
        <v>0</v>
      </c>
      <c r="P238" s="60">
        <f t="shared" si="31"/>
        <v>0</v>
      </c>
      <c r="Q238" s="57"/>
    </row>
    <row r="239" spans="1:17">
      <c r="A239" s="80"/>
      <c r="B239" s="80"/>
      <c r="C239" s="61"/>
      <c r="H239" s="60">
        <f t="shared" si="25"/>
        <v>0</v>
      </c>
      <c r="I239" s="44">
        <f t="shared" si="32"/>
        <v>0</v>
      </c>
      <c r="J239" s="1"/>
      <c r="K239" s="60">
        <f t="shared" si="26"/>
        <v>0</v>
      </c>
      <c r="L239" s="60" t="str">
        <f t="shared" si="27"/>
        <v>$0.00</v>
      </c>
      <c r="M239" s="44">
        <f t="shared" si="28"/>
        <v>0</v>
      </c>
      <c r="N239" s="44">
        <f t="shared" si="29"/>
        <v>0</v>
      </c>
      <c r="O239" s="60">
        <f t="shared" si="30"/>
        <v>0</v>
      </c>
      <c r="P239" s="60">
        <f t="shared" si="31"/>
        <v>0</v>
      </c>
      <c r="Q239" s="57"/>
    </row>
    <row r="240" spans="1:17">
      <c r="A240" s="80"/>
      <c r="B240" s="80"/>
      <c r="C240" s="61"/>
      <c r="H240" s="60">
        <f t="shared" si="25"/>
        <v>0</v>
      </c>
      <c r="I240" s="44">
        <f t="shared" si="32"/>
        <v>0</v>
      </c>
      <c r="J240" s="1"/>
      <c r="K240" s="60">
        <f t="shared" si="26"/>
        <v>0</v>
      </c>
      <c r="L240" s="60" t="str">
        <f t="shared" si="27"/>
        <v>$0.00</v>
      </c>
      <c r="M240" s="44">
        <f t="shared" si="28"/>
        <v>0</v>
      </c>
      <c r="N240" s="44">
        <f t="shared" si="29"/>
        <v>0</v>
      </c>
      <c r="O240" s="60">
        <f t="shared" si="30"/>
        <v>0</v>
      </c>
      <c r="P240" s="60">
        <f t="shared" si="31"/>
        <v>0</v>
      </c>
      <c r="Q240" s="57"/>
    </row>
    <row r="241" spans="1:17">
      <c r="A241" s="80"/>
      <c r="B241" s="80"/>
      <c r="C241" s="61"/>
      <c r="H241" s="60">
        <f t="shared" si="25"/>
        <v>0</v>
      </c>
      <c r="I241" s="44">
        <f t="shared" si="32"/>
        <v>0</v>
      </c>
      <c r="J241" s="1"/>
      <c r="K241" s="60">
        <f t="shared" si="26"/>
        <v>0</v>
      </c>
      <c r="L241" s="60" t="str">
        <f t="shared" si="27"/>
        <v>$0.00</v>
      </c>
      <c r="M241" s="44">
        <f t="shared" si="28"/>
        <v>0</v>
      </c>
      <c r="N241" s="44">
        <f t="shared" si="29"/>
        <v>0</v>
      </c>
      <c r="O241" s="60">
        <f t="shared" si="30"/>
        <v>0</v>
      </c>
      <c r="P241" s="60">
        <f t="shared" si="31"/>
        <v>0</v>
      </c>
      <c r="Q241" s="57"/>
    </row>
    <row r="242" spans="1:17">
      <c r="A242" s="80"/>
      <c r="B242" s="80"/>
      <c r="C242" s="61"/>
      <c r="H242" s="60">
        <f t="shared" si="25"/>
        <v>0</v>
      </c>
      <c r="I242" s="44">
        <f t="shared" si="32"/>
        <v>0</v>
      </c>
      <c r="J242" s="1"/>
      <c r="K242" s="60">
        <f t="shared" si="26"/>
        <v>0</v>
      </c>
      <c r="L242" s="60" t="str">
        <f t="shared" si="27"/>
        <v>$0.00</v>
      </c>
      <c r="M242" s="44">
        <f t="shared" si="28"/>
        <v>0</v>
      </c>
      <c r="N242" s="44">
        <f t="shared" si="29"/>
        <v>0</v>
      </c>
      <c r="O242" s="60">
        <f t="shared" si="30"/>
        <v>0</v>
      </c>
      <c r="P242" s="60">
        <f t="shared" si="31"/>
        <v>0</v>
      </c>
      <c r="Q242" s="57"/>
    </row>
    <row r="243" spans="1:17">
      <c r="A243" s="80"/>
      <c r="B243" s="80"/>
      <c r="C243" s="61"/>
      <c r="H243" s="60">
        <f t="shared" si="25"/>
        <v>0</v>
      </c>
      <c r="I243" s="44">
        <f t="shared" si="32"/>
        <v>0</v>
      </c>
      <c r="J243" s="1"/>
      <c r="K243" s="60">
        <f t="shared" si="26"/>
        <v>0</v>
      </c>
      <c r="L243" s="60" t="str">
        <f t="shared" si="27"/>
        <v>$0.00</v>
      </c>
      <c r="M243" s="44">
        <f t="shared" si="28"/>
        <v>0</v>
      </c>
      <c r="N243" s="44">
        <f t="shared" si="29"/>
        <v>0</v>
      </c>
      <c r="O243" s="60">
        <f t="shared" si="30"/>
        <v>0</v>
      </c>
      <c r="P243" s="60">
        <f t="shared" si="31"/>
        <v>0</v>
      </c>
      <c r="Q243" s="57"/>
    </row>
    <row r="244" spans="1:17">
      <c r="A244" s="80"/>
      <c r="B244" s="80"/>
      <c r="C244" s="61"/>
      <c r="H244" s="60">
        <f t="shared" si="25"/>
        <v>0</v>
      </c>
      <c r="I244" s="44">
        <f t="shared" si="32"/>
        <v>0</v>
      </c>
      <c r="J244" s="1"/>
      <c r="K244" s="60">
        <f t="shared" si="26"/>
        <v>0</v>
      </c>
      <c r="L244" s="60" t="str">
        <f t="shared" si="27"/>
        <v>$0.00</v>
      </c>
      <c r="M244" s="44">
        <f t="shared" si="28"/>
        <v>0</v>
      </c>
      <c r="N244" s="44">
        <f t="shared" si="29"/>
        <v>0</v>
      </c>
      <c r="O244" s="60">
        <f t="shared" si="30"/>
        <v>0</v>
      </c>
      <c r="P244" s="60">
        <f t="shared" si="31"/>
        <v>0</v>
      </c>
      <c r="Q244" s="57"/>
    </row>
    <row r="245" spans="1:17">
      <c r="A245" s="80"/>
      <c r="B245" s="80"/>
      <c r="C245" s="61"/>
      <c r="H245" s="60">
        <f t="shared" si="25"/>
        <v>0</v>
      </c>
      <c r="I245" s="44">
        <f t="shared" si="32"/>
        <v>0</v>
      </c>
      <c r="J245" s="1"/>
      <c r="K245" s="60">
        <f t="shared" si="26"/>
        <v>0</v>
      </c>
      <c r="L245" s="60" t="str">
        <f t="shared" si="27"/>
        <v>$0.00</v>
      </c>
      <c r="M245" s="44">
        <f t="shared" si="28"/>
        <v>0</v>
      </c>
      <c r="N245" s="44">
        <f t="shared" si="29"/>
        <v>0</v>
      </c>
      <c r="O245" s="60">
        <f t="shared" si="30"/>
        <v>0</v>
      </c>
      <c r="P245" s="60">
        <f t="shared" si="31"/>
        <v>0</v>
      </c>
      <c r="Q245" s="57"/>
    </row>
    <row r="246" spans="1:17">
      <c r="A246" s="80"/>
      <c r="B246" s="80"/>
      <c r="C246" s="61"/>
      <c r="H246" s="60">
        <f t="shared" si="25"/>
        <v>0</v>
      </c>
      <c r="I246" s="44">
        <f t="shared" si="32"/>
        <v>0</v>
      </c>
      <c r="J246" s="1"/>
      <c r="K246" s="60">
        <f t="shared" si="26"/>
        <v>0</v>
      </c>
      <c r="L246" s="60" t="str">
        <f t="shared" si="27"/>
        <v>$0.00</v>
      </c>
      <c r="M246" s="44">
        <f t="shared" si="28"/>
        <v>0</v>
      </c>
      <c r="N246" s="44">
        <f t="shared" si="29"/>
        <v>0</v>
      </c>
      <c r="O246" s="60">
        <f t="shared" si="30"/>
        <v>0</v>
      </c>
      <c r="P246" s="60">
        <f t="shared" si="31"/>
        <v>0</v>
      </c>
      <c r="Q246" s="57"/>
    </row>
    <row r="247" spans="1:17">
      <c r="A247" s="80"/>
      <c r="B247" s="80"/>
      <c r="C247" s="61"/>
      <c r="H247" s="60">
        <f t="shared" si="25"/>
        <v>0</v>
      </c>
      <c r="I247" s="44">
        <f t="shared" si="32"/>
        <v>0</v>
      </c>
      <c r="J247" s="1"/>
      <c r="K247" s="60">
        <f t="shared" si="26"/>
        <v>0</v>
      </c>
      <c r="L247" s="60" t="str">
        <f t="shared" si="27"/>
        <v>$0.00</v>
      </c>
      <c r="M247" s="44">
        <f t="shared" si="28"/>
        <v>0</v>
      </c>
      <c r="N247" s="44">
        <f t="shared" si="29"/>
        <v>0</v>
      </c>
      <c r="O247" s="60">
        <f t="shared" si="30"/>
        <v>0</v>
      </c>
      <c r="P247" s="60">
        <f t="shared" si="31"/>
        <v>0</v>
      </c>
      <c r="Q247" s="57"/>
    </row>
    <row r="248" spans="1:17">
      <c r="A248" s="80"/>
      <c r="B248" s="80"/>
      <c r="C248" s="61"/>
      <c r="H248" s="60">
        <f t="shared" si="25"/>
        <v>0</v>
      </c>
      <c r="I248" s="44">
        <f t="shared" si="32"/>
        <v>0</v>
      </c>
      <c r="J248" s="1"/>
      <c r="K248" s="60">
        <f t="shared" si="26"/>
        <v>0</v>
      </c>
      <c r="L248" s="60" t="str">
        <f t="shared" si="27"/>
        <v>$0.00</v>
      </c>
      <c r="M248" s="44">
        <f t="shared" si="28"/>
        <v>0</v>
      </c>
      <c r="N248" s="44">
        <f t="shared" si="29"/>
        <v>0</v>
      </c>
      <c r="O248" s="60">
        <f t="shared" si="30"/>
        <v>0</v>
      </c>
      <c r="P248" s="60">
        <f t="shared" si="31"/>
        <v>0</v>
      </c>
      <c r="Q248" s="57"/>
    </row>
    <row r="249" spans="1:17">
      <c r="A249" s="80"/>
      <c r="B249" s="80"/>
      <c r="C249" s="61"/>
      <c r="H249" s="60">
        <f t="shared" si="25"/>
        <v>0</v>
      </c>
      <c r="I249" s="44">
        <f t="shared" si="32"/>
        <v>0</v>
      </c>
      <c r="J249" s="1"/>
      <c r="K249" s="60">
        <f t="shared" si="26"/>
        <v>0</v>
      </c>
      <c r="L249" s="60" t="str">
        <f t="shared" si="27"/>
        <v>$0.00</v>
      </c>
      <c r="M249" s="44">
        <f t="shared" si="28"/>
        <v>0</v>
      </c>
      <c r="N249" s="44">
        <f t="shared" si="29"/>
        <v>0</v>
      </c>
      <c r="O249" s="60">
        <f t="shared" si="30"/>
        <v>0</v>
      </c>
      <c r="P249" s="60">
        <f t="shared" si="31"/>
        <v>0</v>
      </c>
      <c r="Q249" s="57"/>
    </row>
    <row r="250" spans="1:17">
      <c r="A250" s="80"/>
      <c r="B250" s="80"/>
      <c r="C250" s="61"/>
      <c r="H250" s="60">
        <f t="shared" si="25"/>
        <v>0</v>
      </c>
      <c r="I250" s="44">
        <f t="shared" si="32"/>
        <v>0</v>
      </c>
      <c r="J250" s="1"/>
      <c r="K250" s="60">
        <f t="shared" si="26"/>
        <v>0</v>
      </c>
      <c r="L250" s="60" t="str">
        <f t="shared" si="27"/>
        <v>$0.00</v>
      </c>
      <c r="M250" s="44">
        <f t="shared" si="28"/>
        <v>0</v>
      </c>
      <c r="N250" s="44">
        <f t="shared" si="29"/>
        <v>0</v>
      </c>
      <c r="O250" s="60">
        <f t="shared" si="30"/>
        <v>0</v>
      </c>
      <c r="P250" s="60">
        <f t="shared" si="31"/>
        <v>0</v>
      </c>
      <c r="Q250" s="57"/>
    </row>
    <row r="251" spans="1:17">
      <c r="A251" s="80"/>
      <c r="B251" s="80"/>
      <c r="C251" s="61"/>
      <c r="H251" s="60">
        <f t="shared" si="25"/>
        <v>0</v>
      </c>
      <c r="I251" s="44">
        <f t="shared" si="32"/>
        <v>0</v>
      </c>
      <c r="J251" s="1"/>
      <c r="K251" s="60">
        <f t="shared" si="26"/>
        <v>0</v>
      </c>
      <c r="L251" s="60" t="str">
        <f t="shared" si="27"/>
        <v>$0.00</v>
      </c>
      <c r="M251" s="44">
        <f t="shared" si="28"/>
        <v>0</v>
      </c>
      <c r="N251" s="44">
        <f t="shared" si="29"/>
        <v>0</v>
      </c>
      <c r="O251" s="60">
        <f t="shared" si="30"/>
        <v>0</v>
      </c>
      <c r="P251" s="60">
        <f t="shared" si="31"/>
        <v>0</v>
      </c>
      <c r="Q251" s="57"/>
    </row>
    <row r="252" spans="1:17">
      <c r="A252" s="80"/>
      <c r="B252" s="80"/>
      <c r="C252" s="61"/>
      <c r="H252" s="60">
        <f t="shared" si="25"/>
        <v>0</v>
      </c>
      <c r="I252" s="44">
        <f t="shared" si="32"/>
        <v>0</v>
      </c>
      <c r="J252" s="1"/>
      <c r="K252" s="60">
        <f t="shared" si="26"/>
        <v>0</v>
      </c>
      <c r="L252" s="60" t="str">
        <f t="shared" si="27"/>
        <v>$0.00</v>
      </c>
      <c r="M252" s="44">
        <f t="shared" si="28"/>
        <v>0</v>
      </c>
      <c r="N252" s="44">
        <f t="shared" si="29"/>
        <v>0</v>
      </c>
      <c r="O252" s="60">
        <f t="shared" si="30"/>
        <v>0</v>
      </c>
      <c r="P252" s="60">
        <f t="shared" si="31"/>
        <v>0</v>
      </c>
      <c r="Q252" s="57"/>
    </row>
    <row r="253" spans="1:17">
      <c r="A253" s="80"/>
      <c r="B253" s="80"/>
      <c r="C253" s="61"/>
      <c r="H253" s="60">
        <f t="shared" si="25"/>
        <v>0</v>
      </c>
      <c r="I253" s="44">
        <f t="shared" si="32"/>
        <v>0</v>
      </c>
      <c r="J253" s="1"/>
      <c r="K253" s="60">
        <f t="shared" si="26"/>
        <v>0</v>
      </c>
      <c r="L253" s="60" t="str">
        <f t="shared" si="27"/>
        <v>$0.00</v>
      </c>
      <c r="M253" s="44">
        <f t="shared" si="28"/>
        <v>0</v>
      </c>
      <c r="N253" s="44">
        <f t="shared" si="29"/>
        <v>0</v>
      </c>
      <c r="O253" s="60">
        <f t="shared" si="30"/>
        <v>0</v>
      </c>
      <c r="P253" s="60">
        <f t="shared" si="31"/>
        <v>0</v>
      </c>
      <c r="Q253" s="57"/>
    </row>
    <row r="254" spans="1:17">
      <c r="A254" s="80"/>
      <c r="B254" s="80"/>
      <c r="C254" s="61"/>
      <c r="H254" s="60">
        <f t="shared" si="25"/>
        <v>0</v>
      </c>
      <c r="I254" s="44">
        <f t="shared" si="32"/>
        <v>0</v>
      </c>
      <c r="J254" s="1"/>
      <c r="K254" s="60">
        <f t="shared" si="26"/>
        <v>0</v>
      </c>
      <c r="L254" s="60" t="str">
        <f t="shared" si="27"/>
        <v>$0.00</v>
      </c>
      <c r="M254" s="44">
        <f t="shared" si="28"/>
        <v>0</v>
      </c>
      <c r="N254" s="44">
        <f t="shared" si="29"/>
        <v>0</v>
      </c>
      <c r="O254" s="60">
        <f t="shared" si="30"/>
        <v>0</v>
      </c>
      <c r="P254" s="60">
        <f t="shared" si="31"/>
        <v>0</v>
      </c>
      <c r="Q254" s="57"/>
    </row>
    <row r="255" spans="1:17">
      <c r="A255" s="80"/>
      <c r="B255" s="80"/>
      <c r="C255" s="61"/>
      <c r="H255" s="60">
        <f t="shared" si="25"/>
        <v>0</v>
      </c>
      <c r="I255" s="44">
        <f t="shared" si="32"/>
        <v>0</v>
      </c>
      <c r="J255" s="1"/>
      <c r="K255" s="60">
        <f t="shared" si="26"/>
        <v>0</v>
      </c>
      <c r="L255" s="60" t="str">
        <f t="shared" si="27"/>
        <v>$0.00</v>
      </c>
      <c r="M255" s="44">
        <f t="shared" si="28"/>
        <v>0</v>
      </c>
      <c r="N255" s="44">
        <f t="shared" si="29"/>
        <v>0</v>
      </c>
      <c r="O255" s="60">
        <f t="shared" si="30"/>
        <v>0</v>
      </c>
      <c r="P255" s="60">
        <f t="shared" si="31"/>
        <v>0</v>
      </c>
      <c r="Q255" s="57"/>
    </row>
    <row r="256" spans="1:17">
      <c r="A256" s="80"/>
      <c r="B256" s="80"/>
      <c r="C256" s="61"/>
      <c r="H256" s="60">
        <f t="shared" si="25"/>
        <v>0</v>
      </c>
      <c r="I256" s="44">
        <f t="shared" si="32"/>
        <v>0</v>
      </c>
      <c r="J256" s="1"/>
      <c r="K256" s="60">
        <f t="shared" si="26"/>
        <v>0</v>
      </c>
      <c r="L256" s="60" t="str">
        <f t="shared" si="27"/>
        <v>$0.00</v>
      </c>
      <c r="M256" s="44">
        <f t="shared" si="28"/>
        <v>0</v>
      </c>
      <c r="N256" s="44">
        <f t="shared" si="29"/>
        <v>0</v>
      </c>
      <c r="O256" s="60">
        <f t="shared" si="30"/>
        <v>0</v>
      </c>
      <c r="P256" s="60">
        <f t="shared" si="31"/>
        <v>0</v>
      </c>
      <c r="Q256" s="57"/>
    </row>
    <row r="257" spans="1:17">
      <c r="A257" s="80"/>
      <c r="B257" s="80"/>
      <c r="C257" s="61"/>
      <c r="H257" s="60">
        <f t="shared" si="25"/>
        <v>0</v>
      </c>
      <c r="I257" s="44">
        <f t="shared" si="32"/>
        <v>0</v>
      </c>
      <c r="J257" s="1"/>
      <c r="K257" s="60">
        <f t="shared" si="26"/>
        <v>0</v>
      </c>
      <c r="L257" s="60" t="str">
        <f t="shared" si="27"/>
        <v>$0.00</v>
      </c>
      <c r="M257" s="44">
        <f t="shared" si="28"/>
        <v>0</v>
      </c>
      <c r="N257" s="44">
        <f t="shared" si="29"/>
        <v>0</v>
      </c>
      <c r="O257" s="60">
        <f t="shared" si="30"/>
        <v>0</v>
      </c>
      <c r="P257" s="60">
        <f t="shared" si="31"/>
        <v>0</v>
      </c>
      <c r="Q257" s="57"/>
    </row>
    <row r="258" spans="1:17">
      <c r="A258" s="80"/>
      <c r="B258" s="80"/>
      <c r="C258" s="61"/>
      <c r="H258" s="60">
        <f t="shared" si="25"/>
        <v>0</v>
      </c>
      <c r="I258" s="44">
        <f t="shared" si="32"/>
        <v>0</v>
      </c>
      <c r="J258" s="1"/>
      <c r="K258" s="60">
        <f t="shared" si="26"/>
        <v>0</v>
      </c>
      <c r="L258" s="60" t="str">
        <f t="shared" si="27"/>
        <v>$0.00</v>
      </c>
      <c r="M258" s="44">
        <f t="shared" si="28"/>
        <v>0</v>
      </c>
      <c r="N258" s="44">
        <f t="shared" si="29"/>
        <v>0</v>
      </c>
      <c r="O258" s="60">
        <f t="shared" si="30"/>
        <v>0</v>
      </c>
      <c r="P258" s="60">
        <f t="shared" si="31"/>
        <v>0</v>
      </c>
      <c r="Q258" s="57"/>
    </row>
    <row r="259" spans="1:17">
      <c r="A259" s="80"/>
      <c r="B259" s="80"/>
      <c r="C259" s="61"/>
      <c r="H259" s="60">
        <f>SUM(H8:H258)</f>
        <v>0</v>
      </c>
      <c r="I259" s="44">
        <f t="shared" si="32"/>
        <v>0</v>
      </c>
      <c r="J259" s="1"/>
      <c r="K259" s="60">
        <f t="shared" si="26"/>
        <v>0</v>
      </c>
      <c r="L259" s="60" t="str">
        <f t="shared" si="27"/>
        <v>$0.00</v>
      </c>
      <c r="M259" s="44">
        <f t="shared" si="28"/>
        <v>0</v>
      </c>
      <c r="N259" s="44">
        <f t="shared" si="29"/>
        <v>0</v>
      </c>
      <c r="O259" s="60">
        <f t="shared" si="30"/>
        <v>0</v>
      </c>
      <c r="P259" s="60">
        <f t="shared" si="31"/>
        <v>0</v>
      </c>
    </row>
    <row r="260" spans="1:17">
      <c r="A260" s="58" t="s">
        <v>4</v>
      </c>
      <c r="C260" s="62">
        <f>SUM(C8:C259)</f>
        <v>0</v>
      </c>
      <c r="K260" s="60"/>
      <c r="L260" s="60"/>
      <c r="M260" s="60"/>
      <c r="N260" s="63">
        <f>SUM(N8:N259)</f>
        <v>0</v>
      </c>
      <c r="O260" s="63">
        <f t="shared" ref="O260:P260" si="33">SUM(O8:O259)</f>
        <v>0</v>
      </c>
      <c r="P260" s="63">
        <f t="shared" si="33"/>
        <v>0</v>
      </c>
    </row>
  </sheetData>
  <sheetProtection selectLockedCells="1"/>
  <mergeCells count="1">
    <mergeCell ref="F2:G2"/>
  </mergeCells>
  <conditionalFormatting sqref="J8:M259">
    <cfRule type="expression" dxfId="7" priority="3">
      <formula>$B$2&gt;=34973</formula>
    </cfRule>
  </conditionalFormatting>
  <conditionalFormatting sqref="O8:O259">
    <cfRule type="expression" dxfId="6" priority="2">
      <formula>$B$2&gt;=34973</formula>
    </cfRule>
  </conditionalFormatting>
  <printOptions headings="1" gridLines="1"/>
  <pageMargins left="0.7" right="0.7" top="0.75" bottom="0.75" header="0.3" footer="0.3"/>
  <pageSetup scale="56" fitToHeight="10" orientation="landscape" r:id="rId1"/>
  <headerFooter>
    <oddHeader>&amp;L&amp;D&amp;C(B) PTD Paid&amp;R&amp;P&amp;N</oddHeader>
    <oddFooter>&amp;CThis spreadsheet is for purposes of the Special Compensation Fund Relief in Minn. Stat. sec. 176.1292 only. &amp;R&amp;P/&amp;N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38100</xdr:rowOff>
                  </from>
                  <to>
                    <xdr:col>6</xdr:col>
                    <xdr:colOff>771525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209550</xdr:rowOff>
                  </from>
                  <to>
                    <xdr:col>6</xdr:col>
                    <xdr:colOff>752475</xdr:colOff>
                    <xdr:row>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400050</xdr:rowOff>
                  </from>
                  <to>
                    <xdr:col>6</xdr:col>
                    <xdr:colOff>590550</xdr:colOff>
                    <xdr:row>6</xdr:row>
                    <xdr:rowOff>685800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0"/>
  <sheetViews>
    <sheetView zoomScaleNormal="100" workbookViewId="0">
      <pane ySplit="7" topLeftCell="A8" activePane="bottomLeft" state="frozen"/>
      <selection pane="bottomLeft" activeCell="Q3" sqref="Q3"/>
    </sheetView>
  </sheetViews>
  <sheetFormatPr defaultColWidth="8.85546875" defaultRowHeight="15"/>
  <cols>
    <col min="1" max="1" width="10.5703125" style="46" bestFit="1" customWidth="1"/>
    <col min="2" max="2" width="11.7109375" style="46" bestFit="1" customWidth="1"/>
    <col min="3" max="3" width="8.85546875" style="43"/>
    <col min="4" max="4" width="11.42578125" style="44" bestFit="1" customWidth="1"/>
    <col min="5" max="5" width="10.5703125" style="44" bestFit="1" customWidth="1"/>
    <col min="6" max="6" width="10.5703125" style="44" customWidth="1"/>
    <col min="7" max="7" width="12.28515625" style="44" bestFit="1" customWidth="1"/>
    <col min="8" max="8" width="10.5703125" style="44" bestFit="1" customWidth="1"/>
    <col min="9" max="9" width="14.28515625" style="44" bestFit="1" customWidth="1"/>
    <col min="10" max="10" width="11.28515625" style="44" bestFit="1" customWidth="1"/>
    <col min="11" max="11" width="12.42578125" style="44" bestFit="1" customWidth="1"/>
    <col min="12" max="12" width="11.85546875" style="44" bestFit="1" customWidth="1"/>
    <col min="13" max="14" width="13.85546875" style="44" bestFit="1" customWidth="1"/>
    <col min="15" max="15" width="12.5703125" style="44" bestFit="1" customWidth="1"/>
    <col min="16" max="16" width="13.85546875" style="44" bestFit="1" customWidth="1"/>
    <col min="17" max="17" width="26.140625" style="45" bestFit="1" customWidth="1"/>
    <col min="18" max="16384" width="8.85546875" style="45"/>
  </cols>
  <sheetData>
    <row r="1" spans="1:17">
      <c r="A1" s="46" t="s">
        <v>0</v>
      </c>
      <c r="B1" s="67"/>
      <c r="D1" s="44" t="s">
        <v>1</v>
      </c>
      <c r="E1" s="68"/>
      <c r="M1" s="69" t="s">
        <v>2</v>
      </c>
      <c r="N1" s="70" t="s">
        <v>3</v>
      </c>
      <c r="O1" s="70" t="s">
        <v>32</v>
      </c>
      <c r="P1" s="71" t="s">
        <v>4</v>
      </c>
    </row>
    <row r="2" spans="1:17" ht="32.450000000000003" customHeight="1">
      <c r="A2" s="41" t="s">
        <v>5</v>
      </c>
      <c r="B2" s="42"/>
      <c r="F2" s="147"/>
      <c r="G2" s="147"/>
      <c r="M2" s="72" t="s">
        <v>6</v>
      </c>
      <c r="N2" s="73">
        <f>N260</f>
        <v>0</v>
      </c>
      <c r="O2" s="73">
        <f>O260</f>
        <v>0</v>
      </c>
      <c r="P2" s="74">
        <f>P260</f>
        <v>0</v>
      </c>
      <c r="Q2" s="65"/>
    </row>
    <row r="3" spans="1:17" ht="60" customHeight="1">
      <c r="A3" s="46" t="s">
        <v>7</v>
      </c>
      <c r="B3" s="42"/>
      <c r="D3" s="44" t="s">
        <v>8</v>
      </c>
      <c r="E3" s="47"/>
      <c r="F3" s="48"/>
      <c r="G3" s="49" t="s">
        <v>9</v>
      </c>
      <c r="H3" s="49"/>
      <c r="J3" s="50"/>
      <c r="K3" s="50"/>
      <c r="L3" s="50"/>
      <c r="M3" s="72" t="s">
        <v>10</v>
      </c>
      <c r="N3" s="73">
        <f>'(B) PTD paid'!N3</f>
        <v>0</v>
      </c>
      <c r="O3" s="73">
        <f>'(B) PTD paid'!O3</f>
        <v>0</v>
      </c>
      <c r="P3" s="74">
        <f>'(B) PTD paid'!P3</f>
        <v>0</v>
      </c>
      <c r="Q3" s="66"/>
    </row>
    <row r="4" spans="1:17" ht="53.25">
      <c r="A4" s="46" t="s">
        <v>11</v>
      </c>
      <c r="B4" s="42"/>
      <c r="D4" s="49" t="s">
        <v>12</v>
      </c>
      <c r="E4" s="83"/>
      <c r="F4" s="41"/>
      <c r="G4" s="64"/>
      <c r="H4" s="51"/>
      <c r="M4" s="75"/>
      <c r="N4" s="73">
        <f>N2-N3</f>
        <v>0</v>
      </c>
      <c r="O4" s="73">
        <f t="shared" ref="O4:P4" si="0">O2-O3</f>
        <v>0</v>
      </c>
      <c r="P4" s="74">
        <f t="shared" si="0"/>
        <v>0</v>
      </c>
      <c r="Q4" s="66"/>
    </row>
    <row r="5" spans="1:17" ht="15.75" thickBot="1">
      <c r="B5" s="52"/>
      <c r="D5" s="44" t="s">
        <v>13</v>
      </c>
      <c r="E5" s="59" t="str">
        <f>IF(E3&lt;1,"",(DATE(YEAR(E3)+67,MONTH(E3),DAY(E3))))</f>
        <v/>
      </c>
      <c r="F5" s="41"/>
      <c r="G5" s="79" t="s">
        <v>14</v>
      </c>
      <c r="H5" s="51"/>
      <c r="M5" s="76"/>
      <c r="N5" s="77" t="str">
        <f>IF(N4=0,"",IF(N4&gt;0,"Underpayment","Overpayment"))</f>
        <v/>
      </c>
      <c r="O5" s="77" t="str">
        <f>IF(O4=0,"",IF(O4&gt;0,"Underpayment","Overpayment"))</f>
        <v/>
      </c>
      <c r="P5" s="78" t="str">
        <f>IF(P4=0,"",IF(P4&gt;0,"Underpayment","Overpayment"))</f>
        <v/>
      </c>
      <c r="Q5" s="66"/>
    </row>
    <row r="6" spans="1:17" ht="15" customHeight="1">
      <c r="B6" s="52"/>
      <c r="E6" s="41"/>
      <c r="F6" s="41"/>
      <c r="Q6" s="53"/>
    </row>
    <row r="7" spans="1:17" ht="78.599999999999994" customHeight="1">
      <c r="A7" s="42" t="s">
        <v>15</v>
      </c>
      <c r="B7" s="42" t="s">
        <v>16</v>
      </c>
      <c r="C7" s="54" t="s">
        <v>17</v>
      </c>
      <c r="D7" s="55" t="s">
        <v>18</v>
      </c>
      <c r="E7" s="55" t="s">
        <v>19</v>
      </c>
      <c r="F7" s="55" t="s">
        <v>20</v>
      </c>
      <c r="G7" s="55" t="s">
        <v>21</v>
      </c>
      <c r="H7" s="49" t="s">
        <v>22</v>
      </c>
      <c r="I7" s="49" t="s">
        <v>33</v>
      </c>
      <c r="J7" s="56" t="s">
        <v>24</v>
      </c>
      <c r="K7" s="49" t="s">
        <v>34</v>
      </c>
      <c r="L7" s="49" t="s">
        <v>26</v>
      </c>
      <c r="M7" s="49" t="s">
        <v>35</v>
      </c>
      <c r="N7" s="49" t="s">
        <v>36</v>
      </c>
      <c r="O7" s="49" t="s">
        <v>37</v>
      </c>
      <c r="P7" s="49" t="s">
        <v>38</v>
      </c>
      <c r="Q7" s="49" t="s">
        <v>31</v>
      </c>
    </row>
    <row r="8" spans="1:17">
      <c r="A8" s="93"/>
      <c r="B8" s="93"/>
      <c r="C8" s="61">
        <f>(NETWORKDAYS(A8,B8)/5)</f>
        <v>0</v>
      </c>
      <c r="D8" s="95"/>
      <c r="H8" s="60">
        <f t="shared" ref="H8:H71" si="1">SUM(E8:G8)</f>
        <v>0</v>
      </c>
      <c r="I8" s="60">
        <f>IF(D8-H8&lt;0,0,(D8-H8))</f>
        <v>0</v>
      </c>
      <c r="K8" s="60">
        <f>IF(J8&lt;1,0,(J8-I8))</f>
        <v>0</v>
      </c>
      <c r="L8" s="60" t="str">
        <f>IF($B$2&gt;=34973,"",IF(E8&gt;0,K8*0.05,"$0.00"))</f>
        <v>$0.00</v>
      </c>
      <c r="M8" s="60">
        <f>IF($B$2&gt;=34973,"",IF(K8&lt;0,0,(K8-L8)))</f>
        <v>0</v>
      </c>
      <c r="N8" s="60">
        <f>C8*I8</f>
        <v>0</v>
      </c>
      <c r="O8" s="60">
        <f>IF($B$2&gt;=34973,"",C8*M8)</f>
        <v>0</v>
      </c>
      <c r="P8" s="60">
        <f>N8+O8</f>
        <v>0</v>
      </c>
      <c r="Q8" s="57"/>
    </row>
    <row r="9" spans="1:17">
      <c r="A9" s="93"/>
      <c r="B9" s="93"/>
      <c r="C9" s="61">
        <f t="shared" ref="C9:C72" si="2">(NETWORKDAYS(A9,B9)/5)</f>
        <v>0</v>
      </c>
      <c r="D9" s="95"/>
      <c r="H9" s="60">
        <f t="shared" si="1"/>
        <v>0</v>
      </c>
      <c r="I9" s="60">
        <f>IF(D9-H9&lt;0,0,(D9-H9))</f>
        <v>0</v>
      </c>
      <c r="K9" s="60">
        <f t="shared" ref="K9:K72" si="3">IF(J9&lt;1,0,(J9-I9))</f>
        <v>0</v>
      </c>
      <c r="L9" s="60" t="str">
        <f t="shared" ref="L9:L72" si="4">IF($B$2&gt;=34973,"",IF(E9&gt;0,K9*0.05,"$0.00"))</f>
        <v>$0.00</v>
      </c>
      <c r="M9" s="60">
        <f t="shared" ref="M9:M72" si="5">IF($B$2&gt;=34973,"",IF(K9&lt;0,0,(K9-L9)))</f>
        <v>0</v>
      </c>
      <c r="N9" s="60">
        <f t="shared" ref="N9:N72" si="6">C9*I9</f>
        <v>0</v>
      </c>
      <c r="O9" s="60">
        <f>IF($B$2&gt;=34973,0,C9*M9)</f>
        <v>0</v>
      </c>
      <c r="P9" s="60">
        <f t="shared" ref="P9:P72" si="7">N9+O9</f>
        <v>0</v>
      </c>
      <c r="Q9" s="57"/>
    </row>
    <row r="10" spans="1:17">
      <c r="A10" s="93"/>
      <c r="B10" s="93"/>
      <c r="C10" s="61">
        <f t="shared" si="2"/>
        <v>0</v>
      </c>
      <c r="D10" s="95"/>
      <c r="H10" s="60">
        <f t="shared" si="1"/>
        <v>0</v>
      </c>
      <c r="I10" s="60">
        <f>IF(D10-H10&lt;0,0,(D10-H10))</f>
        <v>0</v>
      </c>
      <c r="K10" s="60">
        <f t="shared" si="3"/>
        <v>0</v>
      </c>
      <c r="L10" s="60" t="str">
        <f t="shared" si="4"/>
        <v>$0.00</v>
      </c>
      <c r="M10" s="60">
        <f t="shared" si="5"/>
        <v>0</v>
      </c>
      <c r="N10" s="60">
        <f t="shared" si="6"/>
        <v>0</v>
      </c>
      <c r="O10" s="60">
        <f t="shared" ref="O10:O73" si="8">IF($B$2&gt;=34973,0,C10*M10)</f>
        <v>0</v>
      </c>
      <c r="P10" s="60">
        <f t="shared" si="7"/>
        <v>0</v>
      </c>
      <c r="Q10" s="57"/>
    </row>
    <row r="11" spans="1:17">
      <c r="A11" s="93"/>
      <c r="B11" s="93"/>
      <c r="C11" s="61">
        <f t="shared" si="2"/>
        <v>0</v>
      </c>
      <c r="D11" s="95"/>
      <c r="H11" s="60">
        <f t="shared" si="1"/>
        <v>0</v>
      </c>
      <c r="I11" s="60">
        <f t="shared" ref="I11:I74" si="9">IF(D11-H11&lt;0,0,(D11-H11))</f>
        <v>0</v>
      </c>
      <c r="K11" s="60">
        <f t="shared" si="3"/>
        <v>0</v>
      </c>
      <c r="L11" s="60" t="str">
        <f t="shared" si="4"/>
        <v>$0.00</v>
      </c>
      <c r="M11" s="60">
        <f t="shared" si="5"/>
        <v>0</v>
      </c>
      <c r="N11" s="60">
        <f t="shared" si="6"/>
        <v>0</v>
      </c>
      <c r="O11" s="60">
        <f t="shared" si="8"/>
        <v>0</v>
      </c>
      <c r="P11" s="60">
        <f t="shared" si="7"/>
        <v>0</v>
      </c>
      <c r="Q11" s="57"/>
    </row>
    <row r="12" spans="1:17" ht="15.75">
      <c r="A12" s="93"/>
      <c r="B12" s="93"/>
      <c r="C12" s="61">
        <f t="shared" si="2"/>
        <v>0</v>
      </c>
      <c r="D12" s="95"/>
      <c r="F12" s="87"/>
      <c r="H12" s="60">
        <f t="shared" ref="H12:H40" si="10">SUM(E12:G12)</f>
        <v>0</v>
      </c>
      <c r="I12" s="60">
        <f t="shared" si="9"/>
        <v>0</v>
      </c>
      <c r="K12" s="60">
        <f t="shared" si="3"/>
        <v>0</v>
      </c>
      <c r="L12" s="60" t="str">
        <f t="shared" ref="L12:L40" si="11">IF($B$2&gt;=34973,"",IF(E12&gt;0,K12*0.05,"$0.00"))</f>
        <v>$0.00</v>
      </c>
      <c r="M12" s="60">
        <f t="shared" si="5"/>
        <v>0</v>
      </c>
      <c r="N12" s="60">
        <f t="shared" si="6"/>
        <v>0</v>
      </c>
      <c r="O12" s="60">
        <f t="shared" si="8"/>
        <v>0</v>
      </c>
      <c r="P12" s="60">
        <f t="shared" si="7"/>
        <v>0</v>
      </c>
      <c r="Q12" s="57"/>
    </row>
    <row r="13" spans="1:17" ht="15.75">
      <c r="A13" s="93"/>
      <c r="B13" s="93"/>
      <c r="C13" s="61">
        <f t="shared" si="2"/>
        <v>0</v>
      </c>
      <c r="D13" s="95"/>
      <c r="F13" s="87"/>
      <c r="H13" s="60">
        <f t="shared" si="10"/>
        <v>0</v>
      </c>
      <c r="I13" s="60">
        <f t="shared" si="9"/>
        <v>0</v>
      </c>
      <c r="J13" s="87"/>
      <c r="K13" s="60">
        <f t="shared" si="3"/>
        <v>0</v>
      </c>
      <c r="L13" s="60" t="str">
        <f t="shared" si="11"/>
        <v>$0.00</v>
      </c>
      <c r="M13" s="60">
        <f t="shared" si="5"/>
        <v>0</v>
      </c>
      <c r="N13" s="60">
        <f t="shared" si="6"/>
        <v>0</v>
      </c>
      <c r="O13" s="60">
        <f t="shared" si="8"/>
        <v>0</v>
      </c>
      <c r="P13" s="60">
        <f t="shared" si="7"/>
        <v>0</v>
      </c>
      <c r="Q13" s="57"/>
    </row>
    <row r="14" spans="1:17" ht="15.75">
      <c r="A14" s="93"/>
      <c r="B14" s="93"/>
      <c r="C14" s="61">
        <f t="shared" si="2"/>
        <v>0</v>
      </c>
      <c r="D14" s="95"/>
      <c r="F14" s="87"/>
      <c r="H14" s="60">
        <f t="shared" si="10"/>
        <v>0</v>
      </c>
      <c r="I14" s="60">
        <f t="shared" si="9"/>
        <v>0</v>
      </c>
      <c r="J14" s="87"/>
      <c r="K14" s="60">
        <f t="shared" si="3"/>
        <v>0</v>
      </c>
      <c r="L14" s="60" t="str">
        <f t="shared" si="11"/>
        <v>$0.00</v>
      </c>
      <c r="M14" s="60">
        <f t="shared" si="5"/>
        <v>0</v>
      </c>
      <c r="N14" s="60">
        <f t="shared" si="6"/>
        <v>0</v>
      </c>
      <c r="O14" s="60">
        <f t="shared" si="8"/>
        <v>0</v>
      </c>
      <c r="P14" s="60">
        <f t="shared" si="7"/>
        <v>0</v>
      </c>
      <c r="Q14" s="57"/>
    </row>
    <row r="15" spans="1:17" ht="15.75">
      <c r="A15" s="93"/>
      <c r="B15" s="93"/>
      <c r="C15" s="61">
        <f t="shared" si="2"/>
        <v>0</v>
      </c>
      <c r="D15" s="95"/>
      <c r="F15" s="87"/>
      <c r="H15" s="60">
        <f t="shared" si="10"/>
        <v>0</v>
      </c>
      <c r="I15" s="60">
        <f t="shared" si="9"/>
        <v>0</v>
      </c>
      <c r="J15" s="87"/>
      <c r="K15" s="60">
        <f t="shared" si="3"/>
        <v>0</v>
      </c>
      <c r="L15" s="60" t="str">
        <f t="shared" si="11"/>
        <v>$0.00</v>
      </c>
      <c r="M15" s="60">
        <f t="shared" si="5"/>
        <v>0</v>
      </c>
      <c r="N15" s="60">
        <f t="shared" si="6"/>
        <v>0</v>
      </c>
      <c r="O15" s="60">
        <f t="shared" si="8"/>
        <v>0</v>
      </c>
      <c r="P15" s="60">
        <f t="shared" si="7"/>
        <v>0</v>
      </c>
      <c r="Q15" s="57"/>
    </row>
    <row r="16" spans="1:17" ht="15.75">
      <c r="A16" s="93"/>
      <c r="B16" s="93"/>
      <c r="C16" s="61">
        <f t="shared" si="2"/>
        <v>0</v>
      </c>
      <c r="D16" s="95"/>
      <c r="F16" s="87"/>
      <c r="H16" s="60">
        <f t="shared" si="10"/>
        <v>0</v>
      </c>
      <c r="I16" s="60">
        <f t="shared" si="9"/>
        <v>0</v>
      </c>
      <c r="J16" s="87"/>
      <c r="K16" s="60">
        <f t="shared" si="3"/>
        <v>0</v>
      </c>
      <c r="L16" s="60" t="str">
        <f t="shared" si="11"/>
        <v>$0.00</v>
      </c>
      <c r="M16" s="60">
        <f t="shared" si="5"/>
        <v>0</v>
      </c>
      <c r="N16" s="60">
        <f t="shared" si="6"/>
        <v>0</v>
      </c>
      <c r="O16" s="60">
        <f t="shared" si="8"/>
        <v>0</v>
      </c>
      <c r="P16" s="60">
        <f t="shared" si="7"/>
        <v>0</v>
      </c>
      <c r="Q16" s="57"/>
    </row>
    <row r="17" spans="1:17" ht="15.75">
      <c r="A17" s="93"/>
      <c r="B17" s="93"/>
      <c r="C17" s="61">
        <f t="shared" si="2"/>
        <v>0</v>
      </c>
      <c r="D17" s="95"/>
      <c r="F17" s="87"/>
      <c r="H17" s="60">
        <f t="shared" si="10"/>
        <v>0</v>
      </c>
      <c r="I17" s="60">
        <f t="shared" si="9"/>
        <v>0</v>
      </c>
      <c r="J17" s="87"/>
      <c r="K17" s="60">
        <f t="shared" si="3"/>
        <v>0</v>
      </c>
      <c r="L17" s="60" t="str">
        <f t="shared" si="11"/>
        <v>$0.00</v>
      </c>
      <c r="M17" s="60">
        <f t="shared" si="5"/>
        <v>0</v>
      </c>
      <c r="N17" s="60">
        <f t="shared" si="6"/>
        <v>0</v>
      </c>
      <c r="O17" s="60">
        <f t="shared" si="8"/>
        <v>0</v>
      </c>
      <c r="P17" s="60">
        <f t="shared" si="7"/>
        <v>0</v>
      </c>
      <c r="Q17" s="57"/>
    </row>
    <row r="18" spans="1:17" ht="15.75">
      <c r="A18" s="93"/>
      <c r="B18" s="93"/>
      <c r="C18" s="61">
        <f t="shared" si="2"/>
        <v>0</v>
      </c>
      <c r="D18" s="95"/>
      <c r="F18" s="87"/>
      <c r="H18" s="60">
        <f t="shared" si="10"/>
        <v>0</v>
      </c>
      <c r="I18" s="60">
        <f t="shared" si="9"/>
        <v>0</v>
      </c>
      <c r="J18" s="87"/>
      <c r="K18" s="60">
        <f t="shared" si="3"/>
        <v>0</v>
      </c>
      <c r="L18" s="60" t="str">
        <f t="shared" si="11"/>
        <v>$0.00</v>
      </c>
      <c r="M18" s="60">
        <f t="shared" si="5"/>
        <v>0</v>
      </c>
      <c r="N18" s="60">
        <f t="shared" si="6"/>
        <v>0</v>
      </c>
      <c r="O18" s="60">
        <f t="shared" si="8"/>
        <v>0</v>
      </c>
      <c r="P18" s="60">
        <f t="shared" si="7"/>
        <v>0</v>
      </c>
      <c r="Q18" s="57"/>
    </row>
    <row r="19" spans="1:17" ht="15.75">
      <c r="A19" s="93"/>
      <c r="B19" s="93"/>
      <c r="C19" s="61">
        <f t="shared" si="2"/>
        <v>0</v>
      </c>
      <c r="D19" s="95"/>
      <c r="F19" s="87"/>
      <c r="H19" s="60">
        <f t="shared" si="10"/>
        <v>0</v>
      </c>
      <c r="I19" s="60">
        <f t="shared" si="9"/>
        <v>0</v>
      </c>
      <c r="J19" s="87"/>
      <c r="K19" s="60">
        <f t="shared" si="3"/>
        <v>0</v>
      </c>
      <c r="L19" s="60" t="str">
        <f t="shared" si="11"/>
        <v>$0.00</v>
      </c>
      <c r="M19" s="60">
        <f t="shared" si="5"/>
        <v>0</v>
      </c>
      <c r="N19" s="60">
        <f t="shared" si="6"/>
        <v>0</v>
      </c>
      <c r="O19" s="60">
        <f t="shared" si="8"/>
        <v>0</v>
      </c>
      <c r="P19" s="60">
        <f t="shared" si="7"/>
        <v>0</v>
      </c>
      <c r="Q19" s="57"/>
    </row>
    <row r="20" spans="1:17" ht="15.75">
      <c r="A20" s="93"/>
      <c r="B20" s="93"/>
      <c r="C20" s="61">
        <f t="shared" si="2"/>
        <v>0</v>
      </c>
      <c r="D20" s="95"/>
      <c r="F20" s="87"/>
      <c r="H20" s="60">
        <f t="shared" si="10"/>
        <v>0</v>
      </c>
      <c r="I20" s="60">
        <f t="shared" si="9"/>
        <v>0</v>
      </c>
      <c r="J20" s="87"/>
      <c r="K20" s="60">
        <f t="shared" si="3"/>
        <v>0</v>
      </c>
      <c r="L20" s="60" t="str">
        <f t="shared" si="11"/>
        <v>$0.00</v>
      </c>
      <c r="M20" s="60">
        <f t="shared" si="5"/>
        <v>0</v>
      </c>
      <c r="N20" s="60">
        <f t="shared" si="6"/>
        <v>0</v>
      </c>
      <c r="O20" s="60">
        <f t="shared" si="8"/>
        <v>0</v>
      </c>
      <c r="P20" s="60">
        <f t="shared" si="7"/>
        <v>0</v>
      </c>
      <c r="Q20" s="57"/>
    </row>
    <row r="21" spans="1:17" ht="15.75">
      <c r="A21" s="93"/>
      <c r="B21" s="93"/>
      <c r="C21" s="61">
        <f t="shared" si="2"/>
        <v>0</v>
      </c>
      <c r="D21" s="95"/>
      <c r="F21" s="87"/>
      <c r="H21" s="60">
        <f t="shared" si="10"/>
        <v>0</v>
      </c>
      <c r="I21" s="60">
        <f t="shared" si="9"/>
        <v>0</v>
      </c>
      <c r="J21" s="87"/>
      <c r="K21" s="60">
        <f t="shared" si="3"/>
        <v>0</v>
      </c>
      <c r="L21" s="60" t="str">
        <f t="shared" si="11"/>
        <v>$0.00</v>
      </c>
      <c r="M21" s="60">
        <f t="shared" si="5"/>
        <v>0</v>
      </c>
      <c r="N21" s="60">
        <f t="shared" si="6"/>
        <v>0</v>
      </c>
      <c r="O21" s="60">
        <f t="shared" si="8"/>
        <v>0</v>
      </c>
      <c r="P21" s="60">
        <f t="shared" si="7"/>
        <v>0</v>
      </c>
      <c r="Q21" s="57"/>
    </row>
    <row r="22" spans="1:17" ht="15.75">
      <c r="A22" s="93"/>
      <c r="B22" s="93"/>
      <c r="C22" s="61">
        <f t="shared" si="2"/>
        <v>0</v>
      </c>
      <c r="D22" s="95"/>
      <c r="F22" s="87"/>
      <c r="H22" s="60">
        <f t="shared" si="10"/>
        <v>0</v>
      </c>
      <c r="I22" s="60">
        <f t="shared" si="9"/>
        <v>0</v>
      </c>
      <c r="J22" s="87"/>
      <c r="K22" s="60">
        <f t="shared" si="3"/>
        <v>0</v>
      </c>
      <c r="L22" s="60" t="str">
        <f t="shared" si="11"/>
        <v>$0.00</v>
      </c>
      <c r="M22" s="60">
        <f t="shared" si="5"/>
        <v>0</v>
      </c>
      <c r="N22" s="60">
        <f t="shared" si="6"/>
        <v>0</v>
      </c>
      <c r="O22" s="60">
        <f t="shared" si="8"/>
        <v>0</v>
      </c>
      <c r="P22" s="60">
        <f t="shared" si="7"/>
        <v>0</v>
      </c>
      <c r="Q22" s="57"/>
    </row>
    <row r="23" spans="1:17" ht="15.75">
      <c r="A23" s="93"/>
      <c r="B23" s="93"/>
      <c r="C23" s="61">
        <f t="shared" si="2"/>
        <v>0</v>
      </c>
      <c r="D23" s="95"/>
      <c r="F23" s="87"/>
      <c r="H23" s="60">
        <f t="shared" si="10"/>
        <v>0</v>
      </c>
      <c r="I23" s="60">
        <f t="shared" si="9"/>
        <v>0</v>
      </c>
      <c r="J23" s="87"/>
      <c r="K23" s="60">
        <f t="shared" si="3"/>
        <v>0</v>
      </c>
      <c r="L23" s="60" t="str">
        <f t="shared" si="11"/>
        <v>$0.00</v>
      </c>
      <c r="M23" s="60">
        <f t="shared" si="5"/>
        <v>0</v>
      </c>
      <c r="N23" s="60">
        <f t="shared" si="6"/>
        <v>0</v>
      </c>
      <c r="O23" s="60">
        <f t="shared" si="8"/>
        <v>0</v>
      </c>
      <c r="P23" s="60">
        <f t="shared" si="7"/>
        <v>0</v>
      </c>
      <c r="Q23" s="57"/>
    </row>
    <row r="24" spans="1:17" ht="15.75">
      <c r="A24" s="93"/>
      <c r="B24" s="93"/>
      <c r="C24" s="61">
        <f t="shared" si="2"/>
        <v>0</v>
      </c>
      <c r="D24" s="95"/>
      <c r="F24" s="87"/>
      <c r="H24" s="60">
        <f t="shared" si="10"/>
        <v>0</v>
      </c>
      <c r="I24" s="60">
        <f t="shared" si="9"/>
        <v>0</v>
      </c>
      <c r="J24" s="87"/>
      <c r="K24" s="60">
        <f t="shared" si="3"/>
        <v>0</v>
      </c>
      <c r="L24" s="60" t="str">
        <f t="shared" si="11"/>
        <v>$0.00</v>
      </c>
      <c r="M24" s="60">
        <f t="shared" si="5"/>
        <v>0</v>
      </c>
      <c r="N24" s="60">
        <f t="shared" si="6"/>
        <v>0</v>
      </c>
      <c r="O24" s="60">
        <f t="shared" si="8"/>
        <v>0</v>
      </c>
      <c r="P24" s="60">
        <f t="shared" si="7"/>
        <v>0</v>
      </c>
      <c r="Q24" s="57"/>
    </row>
    <row r="25" spans="1:17" ht="15.75">
      <c r="A25" s="93"/>
      <c r="B25" s="93"/>
      <c r="C25" s="61">
        <f t="shared" si="2"/>
        <v>0</v>
      </c>
      <c r="D25" s="95"/>
      <c r="F25" s="87"/>
      <c r="H25" s="60">
        <f t="shared" si="10"/>
        <v>0</v>
      </c>
      <c r="I25" s="60">
        <f t="shared" si="9"/>
        <v>0</v>
      </c>
      <c r="J25" s="87"/>
      <c r="K25" s="60">
        <f t="shared" si="3"/>
        <v>0</v>
      </c>
      <c r="L25" s="60" t="str">
        <f t="shared" si="11"/>
        <v>$0.00</v>
      </c>
      <c r="M25" s="60">
        <f t="shared" si="5"/>
        <v>0</v>
      </c>
      <c r="N25" s="60">
        <f t="shared" si="6"/>
        <v>0</v>
      </c>
      <c r="O25" s="60">
        <f t="shared" si="8"/>
        <v>0</v>
      </c>
      <c r="P25" s="60">
        <f t="shared" si="7"/>
        <v>0</v>
      </c>
      <c r="Q25" s="57"/>
    </row>
    <row r="26" spans="1:17" ht="15.75">
      <c r="A26" s="93"/>
      <c r="B26" s="93"/>
      <c r="C26" s="61">
        <f t="shared" si="2"/>
        <v>0</v>
      </c>
      <c r="D26" s="95"/>
      <c r="F26" s="87"/>
      <c r="H26" s="60">
        <f t="shared" si="10"/>
        <v>0</v>
      </c>
      <c r="I26" s="60">
        <f t="shared" si="9"/>
        <v>0</v>
      </c>
      <c r="J26" s="87"/>
      <c r="K26" s="60">
        <f t="shared" si="3"/>
        <v>0</v>
      </c>
      <c r="L26" s="60" t="str">
        <f t="shared" si="11"/>
        <v>$0.00</v>
      </c>
      <c r="M26" s="60">
        <f t="shared" si="5"/>
        <v>0</v>
      </c>
      <c r="N26" s="60">
        <f t="shared" si="6"/>
        <v>0</v>
      </c>
      <c r="O26" s="60">
        <f t="shared" si="8"/>
        <v>0</v>
      </c>
      <c r="P26" s="60">
        <f t="shared" si="7"/>
        <v>0</v>
      </c>
      <c r="Q26" s="57"/>
    </row>
    <row r="27" spans="1:17" ht="15.75">
      <c r="A27" s="93"/>
      <c r="B27" s="93"/>
      <c r="C27" s="61">
        <f t="shared" si="2"/>
        <v>0</v>
      </c>
      <c r="D27" s="95"/>
      <c r="F27" s="87"/>
      <c r="H27" s="60">
        <f t="shared" si="10"/>
        <v>0</v>
      </c>
      <c r="I27" s="60">
        <f t="shared" si="9"/>
        <v>0</v>
      </c>
      <c r="J27" s="87"/>
      <c r="K27" s="60">
        <f t="shared" si="3"/>
        <v>0</v>
      </c>
      <c r="L27" s="60" t="str">
        <f t="shared" si="11"/>
        <v>$0.00</v>
      </c>
      <c r="M27" s="60">
        <f t="shared" si="5"/>
        <v>0</v>
      </c>
      <c r="N27" s="60">
        <f t="shared" si="6"/>
        <v>0</v>
      </c>
      <c r="O27" s="60">
        <f t="shared" si="8"/>
        <v>0</v>
      </c>
      <c r="P27" s="60">
        <f t="shared" si="7"/>
        <v>0</v>
      </c>
      <c r="Q27" s="57"/>
    </row>
    <row r="28" spans="1:17" ht="15.75">
      <c r="A28" s="93"/>
      <c r="B28" s="93"/>
      <c r="C28" s="61">
        <f t="shared" si="2"/>
        <v>0</v>
      </c>
      <c r="D28" s="95"/>
      <c r="F28" s="87"/>
      <c r="H28" s="60">
        <f t="shared" si="10"/>
        <v>0</v>
      </c>
      <c r="I28" s="60">
        <f t="shared" si="9"/>
        <v>0</v>
      </c>
      <c r="J28" s="87"/>
      <c r="K28" s="60">
        <f t="shared" si="3"/>
        <v>0</v>
      </c>
      <c r="L28" s="60" t="str">
        <f t="shared" si="11"/>
        <v>$0.00</v>
      </c>
      <c r="M28" s="60">
        <f t="shared" si="5"/>
        <v>0</v>
      </c>
      <c r="N28" s="60">
        <f t="shared" si="6"/>
        <v>0</v>
      </c>
      <c r="O28" s="60">
        <f t="shared" si="8"/>
        <v>0</v>
      </c>
      <c r="P28" s="60">
        <f t="shared" si="7"/>
        <v>0</v>
      </c>
      <c r="Q28" s="57"/>
    </row>
    <row r="29" spans="1:17" ht="15.75">
      <c r="A29" s="93"/>
      <c r="B29" s="93"/>
      <c r="C29" s="61">
        <f t="shared" si="2"/>
        <v>0</v>
      </c>
      <c r="D29" s="95"/>
      <c r="F29" s="87"/>
      <c r="H29" s="60">
        <f t="shared" si="10"/>
        <v>0</v>
      </c>
      <c r="I29" s="60">
        <f t="shared" si="9"/>
        <v>0</v>
      </c>
      <c r="J29" s="87"/>
      <c r="K29" s="60">
        <f t="shared" si="3"/>
        <v>0</v>
      </c>
      <c r="L29" s="60" t="str">
        <f t="shared" si="11"/>
        <v>$0.00</v>
      </c>
      <c r="M29" s="60">
        <f t="shared" si="5"/>
        <v>0</v>
      </c>
      <c r="N29" s="60">
        <f t="shared" si="6"/>
        <v>0</v>
      </c>
      <c r="O29" s="60">
        <f t="shared" si="8"/>
        <v>0</v>
      </c>
      <c r="P29" s="60">
        <f t="shared" si="7"/>
        <v>0</v>
      </c>
      <c r="Q29" s="57"/>
    </row>
    <row r="30" spans="1:17" ht="15.75">
      <c r="A30" s="93"/>
      <c r="B30" s="93"/>
      <c r="C30" s="61">
        <f t="shared" si="2"/>
        <v>0</v>
      </c>
      <c r="D30" s="95"/>
      <c r="F30" s="87"/>
      <c r="H30" s="60">
        <f t="shared" si="10"/>
        <v>0</v>
      </c>
      <c r="I30" s="60">
        <f t="shared" si="9"/>
        <v>0</v>
      </c>
      <c r="J30" s="87"/>
      <c r="K30" s="60">
        <f t="shared" si="3"/>
        <v>0</v>
      </c>
      <c r="L30" s="60" t="str">
        <f t="shared" si="11"/>
        <v>$0.00</v>
      </c>
      <c r="M30" s="60">
        <f t="shared" si="5"/>
        <v>0</v>
      </c>
      <c r="N30" s="60">
        <f t="shared" si="6"/>
        <v>0</v>
      </c>
      <c r="O30" s="60">
        <f t="shared" si="8"/>
        <v>0</v>
      </c>
      <c r="P30" s="60">
        <f t="shared" si="7"/>
        <v>0</v>
      </c>
      <c r="Q30" s="57"/>
    </row>
    <row r="31" spans="1:17" ht="15.75">
      <c r="A31" s="93"/>
      <c r="B31" s="93"/>
      <c r="C31" s="61">
        <f t="shared" si="2"/>
        <v>0</v>
      </c>
      <c r="D31" s="95"/>
      <c r="F31" s="87"/>
      <c r="H31" s="60">
        <f t="shared" si="10"/>
        <v>0</v>
      </c>
      <c r="I31" s="60">
        <f t="shared" si="9"/>
        <v>0</v>
      </c>
      <c r="J31" s="87"/>
      <c r="K31" s="60">
        <f t="shared" si="3"/>
        <v>0</v>
      </c>
      <c r="L31" s="60" t="str">
        <f t="shared" si="11"/>
        <v>$0.00</v>
      </c>
      <c r="M31" s="60">
        <f t="shared" si="5"/>
        <v>0</v>
      </c>
      <c r="N31" s="60">
        <f t="shared" si="6"/>
        <v>0</v>
      </c>
      <c r="O31" s="60">
        <f t="shared" si="8"/>
        <v>0</v>
      </c>
      <c r="P31" s="60">
        <f t="shared" si="7"/>
        <v>0</v>
      </c>
      <c r="Q31" s="57"/>
    </row>
    <row r="32" spans="1:17" ht="15.75">
      <c r="A32" s="93"/>
      <c r="B32" s="93"/>
      <c r="C32" s="61">
        <f t="shared" si="2"/>
        <v>0</v>
      </c>
      <c r="D32" s="95"/>
      <c r="F32" s="87"/>
      <c r="H32" s="60">
        <f t="shared" si="10"/>
        <v>0</v>
      </c>
      <c r="I32" s="60">
        <f t="shared" si="9"/>
        <v>0</v>
      </c>
      <c r="J32" s="87"/>
      <c r="K32" s="60">
        <f t="shared" si="3"/>
        <v>0</v>
      </c>
      <c r="L32" s="60" t="str">
        <f t="shared" si="11"/>
        <v>$0.00</v>
      </c>
      <c r="M32" s="60">
        <f t="shared" si="5"/>
        <v>0</v>
      </c>
      <c r="N32" s="60">
        <f t="shared" si="6"/>
        <v>0</v>
      </c>
      <c r="O32" s="60">
        <f t="shared" si="8"/>
        <v>0</v>
      </c>
      <c r="P32" s="60">
        <f t="shared" si="7"/>
        <v>0</v>
      </c>
      <c r="Q32" s="57"/>
    </row>
    <row r="33" spans="1:17" ht="15.75">
      <c r="A33" s="93"/>
      <c r="B33" s="93"/>
      <c r="C33" s="61">
        <f t="shared" si="2"/>
        <v>0</v>
      </c>
      <c r="D33" s="95"/>
      <c r="F33" s="87"/>
      <c r="H33" s="60">
        <f t="shared" si="10"/>
        <v>0</v>
      </c>
      <c r="I33" s="60">
        <f t="shared" si="9"/>
        <v>0</v>
      </c>
      <c r="J33" s="87"/>
      <c r="K33" s="60">
        <f t="shared" si="3"/>
        <v>0</v>
      </c>
      <c r="L33" s="60" t="str">
        <f t="shared" si="11"/>
        <v>$0.00</v>
      </c>
      <c r="M33" s="60">
        <f t="shared" si="5"/>
        <v>0</v>
      </c>
      <c r="N33" s="60">
        <f t="shared" si="6"/>
        <v>0</v>
      </c>
      <c r="O33" s="60">
        <f t="shared" si="8"/>
        <v>0</v>
      </c>
      <c r="P33" s="60">
        <f t="shared" si="7"/>
        <v>0</v>
      </c>
      <c r="Q33" s="57"/>
    </row>
    <row r="34" spans="1:17" ht="15.75">
      <c r="A34" s="93"/>
      <c r="B34" s="93"/>
      <c r="C34" s="61">
        <f t="shared" si="2"/>
        <v>0</v>
      </c>
      <c r="D34" s="95"/>
      <c r="F34" s="87"/>
      <c r="H34" s="60">
        <f t="shared" si="10"/>
        <v>0</v>
      </c>
      <c r="I34" s="60">
        <f t="shared" si="9"/>
        <v>0</v>
      </c>
      <c r="J34" s="87"/>
      <c r="K34" s="60">
        <f t="shared" si="3"/>
        <v>0</v>
      </c>
      <c r="L34" s="60" t="str">
        <f t="shared" si="11"/>
        <v>$0.00</v>
      </c>
      <c r="M34" s="60">
        <f t="shared" si="5"/>
        <v>0</v>
      </c>
      <c r="N34" s="60">
        <f t="shared" si="6"/>
        <v>0</v>
      </c>
      <c r="O34" s="60">
        <f t="shared" si="8"/>
        <v>0</v>
      </c>
      <c r="P34" s="60">
        <f t="shared" si="7"/>
        <v>0</v>
      </c>
      <c r="Q34" s="57"/>
    </row>
    <row r="35" spans="1:17" ht="15.75">
      <c r="A35" s="93"/>
      <c r="B35" s="93"/>
      <c r="C35" s="61">
        <f t="shared" si="2"/>
        <v>0</v>
      </c>
      <c r="D35" s="95"/>
      <c r="F35" s="87"/>
      <c r="H35" s="60">
        <f t="shared" si="10"/>
        <v>0</v>
      </c>
      <c r="I35" s="60">
        <f t="shared" si="9"/>
        <v>0</v>
      </c>
      <c r="J35" s="87"/>
      <c r="K35" s="60">
        <f t="shared" si="3"/>
        <v>0</v>
      </c>
      <c r="L35" s="60" t="str">
        <f t="shared" si="11"/>
        <v>$0.00</v>
      </c>
      <c r="M35" s="60">
        <f t="shared" si="5"/>
        <v>0</v>
      </c>
      <c r="N35" s="60">
        <f t="shared" si="6"/>
        <v>0</v>
      </c>
      <c r="O35" s="60">
        <f t="shared" si="8"/>
        <v>0</v>
      </c>
      <c r="P35" s="60">
        <f t="shared" si="7"/>
        <v>0</v>
      </c>
      <c r="Q35" s="57"/>
    </row>
    <row r="36" spans="1:17" ht="15.75">
      <c r="A36" s="93"/>
      <c r="B36" s="93"/>
      <c r="C36" s="61">
        <f t="shared" si="2"/>
        <v>0</v>
      </c>
      <c r="D36" s="95"/>
      <c r="F36" s="87"/>
      <c r="H36" s="60">
        <f t="shared" si="10"/>
        <v>0</v>
      </c>
      <c r="I36" s="60">
        <f t="shared" si="9"/>
        <v>0</v>
      </c>
      <c r="J36" s="87"/>
      <c r="K36" s="60">
        <f t="shared" si="3"/>
        <v>0</v>
      </c>
      <c r="L36" s="60" t="str">
        <f t="shared" si="11"/>
        <v>$0.00</v>
      </c>
      <c r="M36" s="60">
        <f t="shared" si="5"/>
        <v>0</v>
      </c>
      <c r="N36" s="60">
        <f t="shared" si="6"/>
        <v>0</v>
      </c>
      <c r="O36" s="60">
        <f t="shared" si="8"/>
        <v>0</v>
      </c>
      <c r="P36" s="60">
        <f t="shared" si="7"/>
        <v>0</v>
      </c>
      <c r="Q36" s="57"/>
    </row>
    <row r="37" spans="1:17" ht="15.75">
      <c r="A37" s="93"/>
      <c r="B37" s="93"/>
      <c r="C37" s="61">
        <f t="shared" si="2"/>
        <v>0</v>
      </c>
      <c r="D37" s="95"/>
      <c r="F37" s="87"/>
      <c r="H37" s="60">
        <f t="shared" si="10"/>
        <v>0</v>
      </c>
      <c r="I37" s="60">
        <f t="shared" si="9"/>
        <v>0</v>
      </c>
      <c r="J37" s="87"/>
      <c r="K37" s="60">
        <f t="shared" si="3"/>
        <v>0</v>
      </c>
      <c r="L37" s="60" t="str">
        <f t="shared" si="11"/>
        <v>$0.00</v>
      </c>
      <c r="M37" s="60">
        <f t="shared" si="5"/>
        <v>0</v>
      </c>
      <c r="N37" s="60">
        <f t="shared" si="6"/>
        <v>0</v>
      </c>
      <c r="O37" s="60">
        <f t="shared" si="8"/>
        <v>0</v>
      </c>
      <c r="P37" s="60">
        <f t="shared" si="7"/>
        <v>0</v>
      </c>
      <c r="Q37" s="57"/>
    </row>
    <row r="38" spans="1:17" ht="15.75">
      <c r="A38" s="93"/>
      <c r="B38" s="93"/>
      <c r="C38" s="61">
        <f t="shared" si="2"/>
        <v>0</v>
      </c>
      <c r="D38" s="95"/>
      <c r="F38" s="87"/>
      <c r="H38" s="60">
        <f t="shared" si="10"/>
        <v>0</v>
      </c>
      <c r="I38" s="60">
        <f t="shared" si="9"/>
        <v>0</v>
      </c>
      <c r="J38" s="87"/>
      <c r="K38" s="60">
        <f t="shared" si="3"/>
        <v>0</v>
      </c>
      <c r="L38" s="60" t="str">
        <f t="shared" si="11"/>
        <v>$0.00</v>
      </c>
      <c r="M38" s="60">
        <f t="shared" si="5"/>
        <v>0</v>
      </c>
      <c r="N38" s="60">
        <f t="shared" si="6"/>
        <v>0</v>
      </c>
      <c r="O38" s="60">
        <f t="shared" si="8"/>
        <v>0</v>
      </c>
      <c r="P38" s="60">
        <f t="shared" si="7"/>
        <v>0</v>
      </c>
      <c r="Q38" s="57"/>
    </row>
    <row r="39" spans="1:17" ht="15.75">
      <c r="A39" s="93"/>
      <c r="B39" s="93"/>
      <c r="C39" s="61">
        <f t="shared" si="2"/>
        <v>0</v>
      </c>
      <c r="D39" s="95"/>
      <c r="F39" s="87"/>
      <c r="H39" s="60">
        <f t="shared" si="10"/>
        <v>0</v>
      </c>
      <c r="I39" s="60">
        <f t="shared" si="9"/>
        <v>0</v>
      </c>
      <c r="J39" s="87"/>
      <c r="K39" s="60">
        <f t="shared" si="3"/>
        <v>0</v>
      </c>
      <c r="L39" s="60" t="str">
        <f t="shared" si="11"/>
        <v>$0.00</v>
      </c>
      <c r="M39" s="60">
        <f t="shared" si="5"/>
        <v>0</v>
      </c>
      <c r="N39" s="60">
        <f t="shared" si="6"/>
        <v>0</v>
      </c>
      <c r="O39" s="60">
        <f t="shared" si="8"/>
        <v>0</v>
      </c>
      <c r="P39" s="60">
        <f t="shared" si="7"/>
        <v>0</v>
      </c>
      <c r="Q39" s="57"/>
    </row>
    <row r="40" spans="1:17" ht="15.75">
      <c r="A40" s="93"/>
      <c r="B40" s="93"/>
      <c r="C40" s="61">
        <f t="shared" si="2"/>
        <v>0</v>
      </c>
      <c r="D40" s="95"/>
      <c r="F40" s="87"/>
      <c r="H40" s="60">
        <f t="shared" si="10"/>
        <v>0</v>
      </c>
      <c r="I40" s="60">
        <f t="shared" si="9"/>
        <v>0</v>
      </c>
      <c r="J40" s="87"/>
      <c r="K40" s="60">
        <f t="shared" si="3"/>
        <v>0</v>
      </c>
      <c r="L40" s="60" t="str">
        <f t="shared" si="11"/>
        <v>$0.00</v>
      </c>
      <c r="M40" s="60">
        <f t="shared" si="5"/>
        <v>0</v>
      </c>
      <c r="N40" s="60">
        <f t="shared" si="6"/>
        <v>0</v>
      </c>
      <c r="O40" s="60">
        <f t="shared" si="8"/>
        <v>0</v>
      </c>
      <c r="P40" s="60">
        <f t="shared" si="7"/>
        <v>0</v>
      </c>
      <c r="Q40" s="57"/>
    </row>
    <row r="41" spans="1:17" ht="15.75">
      <c r="A41" s="93"/>
      <c r="B41" s="93"/>
      <c r="C41" s="61">
        <f t="shared" si="2"/>
        <v>0</v>
      </c>
      <c r="D41" s="95"/>
      <c r="F41" s="87"/>
      <c r="H41" s="60">
        <f t="shared" si="1"/>
        <v>0</v>
      </c>
      <c r="I41" s="60">
        <f t="shared" si="9"/>
        <v>0</v>
      </c>
      <c r="J41" s="87"/>
      <c r="K41" s="60">
        <f t="shared" si="3"/>
        <v>0</v>
      </c>
      <c r="L41" s="60" t="str">
        <f t="shared" si="4"/>
        <v>$0.00</v>
      </c>
      <c r="M41" s="60">
        <f t="shared" si="5"/>
        <v>0</v>
      </c>
      <c r="N41" s="60">
        <f t="shared" si="6"/>
        <v>0</v>
      </c>
      <c r="O41" s="60">
        <f t="shared" si="8"/>
        <v>0</v>
      </c>
      <c r="P41" s="60">
        <f t="shared" si="7"/>
        <v>0</v>
      </c>
      <c r="Q41" s="57"/>
    </row>
    <row r="42" spans="1:17" ht="15.75">
      <c r="A42" s="93"/>
      <c r="B42" s="93"/>
      <c r="C42" s="61">
        <f t="shared" si="2"/>
        <v>0</v>
      </c>
      <c r="D42" s="95"/>
      <c r="F42" s="87"/>
      <c r="H42" s="60">
        <f t="shared" si="1"/>
        <v>0</v>
      </c>
      <c r="I42" s="60">
        <f t="shared" si="9"/>
        <v>0</v>
      </c>
      <c r="J42" s="87"/>
      <c r="K42" s="60">
        <f t="shared" si="3"/>
        <v>0</v>
      </c>
      <c r="L42" s="60" t="str">
        <f t="shared" si="4"/>
        <v>$0.00</v>
      </c>
      <c r="M42" s="60">
        <f t="shared" si="5"/>
        <v>0</v>
      </c>
      <c r="N42" s="60">
        <f t="shared" si="6"/>
        <v>0</v>
      </c>
      <c r="O42" s="60">
        <f t="shared" si="8"/>
        <v>0</v>
      </c>
      <c r="P42" s="60">
        <f t="shared" si="7"/>
        <v>0</v>
      </c>
      <c r="Q42" s="57"/>
    </row>
    <row r="43" spans="1:17" ht="15.75">
      <c r="A43" s="93"/>
      <c r="B43" s="93"/>
      <c r="C43" s="61">
        <f t="shared" si="2"/>
        <v>0</v>
      </c>
      <c r="D43" s="95"/>
      <c r="F43" s="87"/>
      <c r="H43" s="60">
        <f t="shared" si="1"/>
        <v>0</v>
      </c>
      <c r="I43" s="60">
        <f t="shared" si="9"/>
        <v>0</v>
      </c>
      <c r="J43" s="87"/>
      <c r="K43" s="60">
        <f t="shared" si="3"/>
        <v>0</v>
      </c>
      <c r="L43" s="60" t="str">
        <f t="shared" si="4"/>
        <v>$0.00</v>
      </c>
      <c r="M43" s="60">
        <f t="shared" si="5"/>
        <v>0</v>
      </c>
      <c r="N43" s="60">
        <f t="shared" si="6"/>
        <v>0</v>
      </c>
      <c r="O43" s="60">
        <f t="shared" si="8"/>
        <v>0</v>
      </c>
      <c r="P43" s="60">
        <f t="shared" si="7"/>
        <v>0</v>
      </c>
      <c r="Q43" s="57"/>
    </row>
    <row r="44" spans="1:17" ht="15.75">
      <c r="A44" s="93"/>
      <c r="B44" s="93"/>
      <c r="C44" s="61">
        <f t="shared" si="2"/>
        <v>0</v>
      </c>
      <c r="D44" s="95"/>
      <c r="F44" s="87"/>
      <c r="H44" s="60">
        <f t="shared" si="1"/>
        <v>0</v>
      </c>
      <c r="I44" s="60">
        <f t="shared" si="9"/>
        <v>0</v>
      </c>
      <c r="J44" s="87"/>
      <c r="K44" s="60">
        <f t="shared" si="3"/>
        <v>0</v>
      </c>
      <c r="L44" s="60" t="str">
        <f t="shared" si="4"/>
        <v>$0.00</v>
      </c>
      <c r="M44" s="60">
        <f t="shared" si="5"/>
        <v>0</v>
      </c>
      <c r="N44" s="60">
        <f t="shared" si="6"/>
        <v>0</v>
      </c>
      <c r="O44" s="60">
        <f t="shared" si="8"/>
        <v>0</v>
      </c>
      <c r="P44" s="60">
        <f t="shared" si="7"/>
        <v>0</v>
      </c>
      <c r="Q44" s="57"/>
    </row>
    <row r="45" spans="1:17" ht="15.75">
      <c r="A45" s="93"/>
      <c r="B45" s="93"/>
      <c r="C45" s="61">
        <f t="shared" si="2"/>
        <v>0</v>
      </c>
      <c r="D45" s="95"/>
      <c r="F45" s="87"/>
      <c r="H45" s="60">
        <f t="shared" si="1"/>
        <v>0</v>
      </c>
      <c r="I45" s="60">
        <f t="shared" si="9"/>
        <v>0</v>
      </c>
      <c r="J45" s="87"/>
      <c r="K45" s="60">
        <f t="shared" si="3"/>
        <v>0</v>
      </c>
      <c r="L45" s="60" t="str">
        <f t="shared" si="4"/>
        <v>$0.00</v>
      </c>
      <c r="M45" s="60">
        <f t="shared" si="5"/>
        <v>0</v>
      </c>
      <c r="N45" s="60">
        <f t="shared" si="6"/>
        <v>0</v>
      </c>
      <c r="O45" s="60">
        <f t="shared" si="8"/>
        <v>0</v>
      </c>
      <c r="P45" s="60">
        <f t="shared" si="7"/>
        <v>0</v>
      </c>
      <c r="Q45" s="57"/>
    </row>
    <row r="46" spans="1:17" ht="15.75">
      <c r="A46" s="93"/>
      <c r="B46" s="93"/>
      <c r="C46" s="61">
        <f t="shared" si="2"/>
        <v>0</v>
      </c>
      <c r="D46" s="95"/>
      <c r="F46" s="87"/>
      <c r="H46" s="60">
        <f t="shared" si="1"/>
        <v>0</v>
      </c>
      <c r="I46" s="60">
        <f t="shared" si="9"/>
        <v>0</v>
      </c>
      <c r="J46" s="87"/>
      <c r="K46" s="60">
        <f t="shared" si="3"/>
        <v>0</v>
      </c>
      <c r="L46" s="60" t="str">
        <f t="shared" si="4"/>
        <v>$0.00</v>
      </c>
      <c r="M46" s="60">
        <f t="shared" si="5"/>
        <v>0</v>
      </c>
      <c r="N46" s="60">
        <f t="shared" si="6"/>
        <v>0</v>
      </c>
      <c r="O46" s="60">
        <f t="shared" si="8"/>
        <v>0</v>
      </c>
      <c r="P46" s="60">
        <f t="shared" si="7"/>
        <v>0</v>
      </c>
      <c r="Q46" s="57"/>
    </row>
    <row r="47" spans="1:17" ht="15.75">
      <c r="A47" s="93"/>
      <c r="B47" s="93"/>
      <c r="C47" s="61">
        <f t="shared" si="2"/>
        <v>0</v>
      </c>
      <c r="D47" s="95"/>
      <c r="F47" s="87"/>
      <c r="H47" s="60">
        <f t="shared" si="1"/>
        <v>0</v>
      </c>
      <c r="I47" s="60">
        <f t="shared" si="9"/>
        <v>0</v>
      </c>
      <c r="J47" s="87"/>
      <c r="K47" s="60">
        <f t="shared" si="3"/>
        <v>0</v>
      </c>
      <c r="L47" s="60" t="str">
        <f t="shared" si="4"/>
        <v>$0.00</v>
      </c>
      <c r="M47" s="60">
        <f t="shared" si="5"/>
        <v>0</v>
      </c>
      <c r="N47" s="60">
        <f t="shared" si="6"/>
        <v>0</v>
      </c>
      <c r="O47" s="60">
        <f t="shared" si="8"/>
        <v>0</v>
      </c>
      <c r="P47" s="60">
        <f t="shared" si="7"/>
        <v>0</v>
      </c>
      <c r="Q47" s="57"/>
    </row>
    <row r="48" spans="1:17" ht="15.75">
      <c r="A48" s="93"/>
      <c r="B48" s="93"/>
      <c r="C48" s="61">
        <f t="shared" si="2"/>
        <v>0</v>
      </c>
      <c r="D48" s="95"/>
      <c r="F48" s="87"/>
      <c r="H48" s="60">
        <f t="shared" si="1"/>
        <v>0</v>
      </c>
      <c r="I48" s="60">
        <f t="shared" si="9"/>
        <v>0</v>
      </c>
      <c r="J48" s="87"/>
      <c r="K48" s="60">
        <f t="shared" si="3"/>
        <v>0</v>
      </c>
      <c r="L48" s="60" t="str">
        <f t="shared" si="4"/>
        <v>$0.00</v>
      </c>
      <c r="M48" s="60">
        <f t="shared" si="5"/>
        <v>0</v>
      </c>
      <c r="N48" s="60">
        <f t="shared" si="6"/>
        <v>0</v>
      </c>
      <c r="O48" s="60">
        <f t="shared" si="8"/>
        <v>0</v>
      </c>
      <c r="P48" s="60">
        <f t="shared" si="7"/>
        <v>0</v>
      </c>
      <c r="Q48" s="57"/>
    </row>
    <row r="49" spans="1:17" ht="15.75">
      <c r="A49" s="93"/>
      <c r="B49" s="93"/>
      <c r="C49" s="61">
        <f t="shared" si="2"/>
        <v>0</v>
      </c>
      <c r="D49" s="95"/>
      <c r="F49" s="87"/>
      <c r="H49" s="60">
        <f t="shared" si="1"/>
        <v>0</v>
      </c>
      <c r="I49" s="60">
        <f t="shared" si="9"/>
        <v>0</v>
      </c>
      <c r="J49" s="87"/>
      <c r="K49" s="60">
        <f t="shared" si="3"/>
        <v>0</v>
      </c>
      <c r="L49" s="60" t="str">
        <f t="shared" si="4"/>
        <v>$0.00</v>
      </c>
      <c r="M49" s="60">
        <f t="shared" si="5"/>
        <v>0</v>
      </c>
      <c r="N49" s="60">
        <f t="shared" si="6"/>
        <v>0</v>
      </c>
      <c r="O49" s="60">
        <f t="shared" si="8"/>
        <v>0</v>
      </c>
      <c r="P49" s="60">
        <f t="shared" si="7"/>
        <v>0</v>
      </c>
      <c r="Q49" s="57"/>
    </row>
    <row r="50" spans="1:17" ht="15.75">
      <c r="A50" s="93"/>
      <c r="B50" s="93"/>
      <c r="C50" s="61">
        <f t="shared" si="2"/>
        <v>0</v>
      </c>
      <c r="D50" s="95"/>
      <c r="F50" s="87"/>
      <c r="H50" s="60">
        <f t="shared" si="1"/>
        <v>0</v>
      </c>
      <c r="I50" s="60">
        <f t="shared" si="9"/>
        <v>0</v>
      </c>
      <c r="J50" s="87"/>
      <c r="K50" s="60">
        <f t="shared" si="3"/>
        <v>0</v>
      </c>
      <c r="L50" s="60" t="str">
        <f t="shared" si="4"/>
        <v>$0.00</v>
      </c>
      <c r="M50" s="60">
        <f t="shared" si="5"/>
        <v>0</v>
      </c>
      <c r="N50" s="60">
        <f t="shared" si="6"/>
        <v>0</v>
      </c>
      <c r="O50" s="60">
        <f t="shared" si="8"/>
        <v>0</v>
      </c>
      <c r="P50" s="60">
        <f t="shared" si="7"/>
        <v>0</v>
      </c>
      <c r="Q50" s="57"/>
    </row>
    <row r="51" spans="1:17" ht="15.75">
      <c r="A51" s="93"/>
      <c r="B51" s="93"/>
      <c r="C51" s="61">
        <f t="shared" si="2"/>
        <v>0</v>
      </c>
      <c r="D51" s="95"/>
      <c r="F51" s="87"/>
      <c r="H51" s="60">
        <f t="shared" si="1"/>
        <v>0</v>
      </c>
      <c r="I51" s="60">
        <f t="shared" si="9"/>
        <v>0</v>
      </c>
      <c r="J51" s="87"/>
      <c r="K51" s="60">
        <f t="shared" si="3"/>
        <v>0</v>
      </c>
      <c r="L51" s="60" t="str">
        <f t="shared" si="4"/>
        <v>$0.00</v>
      </c>
      <c r="M51" s="60">
        <f t="shared" si="5"/>
        <v>0</v>
      </c>
      <c r="N51" s="60">
        <f t="shared" si="6"/>
        <v>0</v>
      </c>
      <c r="O51" s="60">
        <f t="shared" si="8"/>
        <v>0</v>
      </c>
      <c r="P51" s="60">
        <f t="shared" si="7"/>
        <v>0</v>
      </c>
      <c r="Q51" s="57"/>
    </row>
    <row r="52" spans="1:17" ht="15.75">
      <c r="A52" s="93"/>
      <c r="B52" s="93"/>
      <c r="C52" s="61">
        <f t="shared" si="2"/>
        <v>0</v>
      </c>
      <c r="D52" s="95"/>
      <c r="F52" s="87"/>
      <c r="H52" s="60">
        <f t="shared" si="1"/>
        <v>0</v>
      </c>
      <c r="I52" s="60">
        <f t="shared" si="9"/>
        <v>0</v>
      </c>
      <c r="J52" s="87"/>
      <c r="K52" s="60">
        <f t="shared" si="3"/>
        <v>0</v>
      </c>
      <c r="L52" s="60" t="str">
        <f t="shared" si="4"/>
        <v>$0.00</v>
      </c>
      <c r="M52" s="60">
        <f t="shared" si="5"/>
        <v>0</v>
      </c>
      <c r="N52" s="60">
        <f t="shared" si="6"/>
        <v>0</v>
      </c>
      <c r="O52" s="60">
        <f t="shared" si="8"/>
        <v>0</v>
      </c>
      <c r="P52" s="60">
        <f t="shared" si="7"/>
        <v>0</v>
      </c>
      <c r="Q52" s="57"/>
    </row>
    <row r="53" spans="1:17" ht="15.75">
      <c r="A53" s="93"/>
      <c r="B53" s="93"/>
      <c r="C53" s="61">
        <f t="shared" si="2"/>
        <v>0</v>
      </c>
      <c r="D53" s="95"/>
      <c r="F53" s="87"/>
      <c r="H53" s="60">
        <f t="shared" si="1"/>
        <v>0</v>
      </c>
      <c r="I53" s="60">
        <f t="shared" si="9"/>
        <v>0</v>
      </c>
      <c r="J53" s="87"/>
      <c r="K53" s="60">
        <f t="shared" si="3"/>
        <v>0</v>
      </c>
      <c r="L53" s="60" t="str">
        <f t="shared" si="4"/>
        <v>$0.00</v>
      </c>
      <c r="M53" s="60">
        <f t="shared" si="5"/>
        <v>0</v>
      </c>
      <c r="N53" s="60">
        <f t="shared" si="6"/>
        <v>0</v>
      </c>
      <c r="O53" s="60">
        <f t="shared" si="8"/>
        <v>0</v>
      </c>
      <c r="P53" s="60">
        <f t="shared" si="7"/>
        <v>0</v>
      </c>
      <c r="Q53" s="57"/>
    </row>
    <row r="54" spans="1:17" ht="15.75">
      <c r="A54" s="93"/>
      <c r="B54" s="93"/>
      <c r="C54" s="61">
        <f t="shared" si="2"/>
        <v>0</v>
      </c>
      <c r="D54" s="95"/>
      <c r="F54" s="87"/>
      <c r="H54" s="60">
        <f t="shared" si="1"/>
        <v>0</v>
      </c>
      <c r="I54" s="60">
        <f t="shared" si="9"/>
        <v>0</v>
      </c>
      <c r="J54" s="87"/>
      <c r="K54" s="60">
        <f t="shared" si="3"/>
        <v>0</v>
      </c>
      <c r="L54" s="60" t="str">
        <f t="shared" si="4"/>
        <v>$0.00</v>
      </c>
      <c r="M54" s="60">
        <f t="shared" si="5"/>
        <v>0</v>
      </c>
      <c r="N54" s="60">
        <f t="shared" si="6"/>
        <v>0</v>
      </c>
      <c r="O54" s="60">
        <f t="shared" si="8"/>
        <v>0</v>
      </c>
      <c r="P54" s="60">
        <f t="shared" si="7"/>
        <v>0</v>
      </c>
      <c r="Q54" s="57"/>
    </row>
    <row r="55" spans="1:17" ht="15.75">
      <c r="A55" s="93"/>
      <c r="B55" s="93"/>
      <c r="C55" s="61">
        <f t="shared" si="2"/>
        <v>0</v>
      </c>
      <c r="D55" s="95"/>
      <c r="F55" s="87"/>
      <c r="H55" s="60">
        <f t="shared" si="1"/>
        <v>0</v>
      </c>
      <c r="I55" s="60">
        <f t="shared" si="9"/>
        <v>0</v>
      </c>
      <c r="J55" s="87"/>
      <c r="K55" s="60">
        <f t="shared" si="3"/>
        <v>0</v>
      </c>
      <c r="L55" s="60" t="str">
        <f t="shared" si="4"/>
        <v>$0.00</v>
      </c>
      <c r="M55" s="60">
        <f t="shared" si="5"/>
        <v>0</v>
      </c>
      <c r="N55" s="60">
        <f t="shared" si="6"/>
        <v>0</v>
      </c>
      <c r="O55" s="60">
        <f t="shared" si="8"/>
        <v>0</v>
      </c>
      <c r="P55" s="60">
        <f t="shared" si="7"/>
        <v>0</v>
      </c>
      <c r="Q55" s="57"/>
    </row>
    <row r="56" spans="1:17" ht="15.75">
      <c r="A56" s="93"/>
      <c r="B56" s="93"/>
      <c r="C56" s="61">
        <f t="shared" si="2"/>
        <v>0</v>
      </c>
      <c r="D56" s="95"/>
      <c r="F56" s="87"/>
      <c r="H56" s="60">
        <f t="shared" si="1"/>
        <v>0</v>
      </c>
      <c r="I56" s="60">
        <f t="shared" si="9"/>
        <v>0</v>
      </c>
      <c r="J56" s="87"/>
      <c r="K56" s="60">
        <f t="shared" si="3"/>
        <v>0</v>
      </c>
      <c r="L56" s="60" t="str">
        <f t="shared" si="4"/>
        <v>$0.00</v>
      </c>
      <c r="M56" s="60">
        <f t="shared" si="5"/>
        <v>0</v>
      </c>
      <c r="N56" s="60">
        <f t="shared" si="6"/>
        <v>0</v>
      </c>
      <c r="O56" s="60">
        <f t="shared" si="8"/>
        <v>0</v>
      </c>
      <c r="P56" s="60">
        <f t="shared" si="7"/>
        <v>0</v>
      </c>
      <c r="Q56" s="57"/>
    </row>
    <row r="57" spans="1:17" ht="15.75">
      <c r="A57" s="93"/>
      <c r="B57" s="93"/>
      <c r="C57" s="61">
        <f t="shared" si="2"/>
        <v>0</v>
      </c>
      <c r="D57" s="95"/>
      <c r="F57" s="87"/>
      <c r="H57" s="60">
        <f t="shared" si="1"/>
        <v>0</v>
      </c>
      <c r="I57" s="60">
        <f t="shared" si="9"/>
        <v>0</v>
      </c>
      <c r="J57" s="87"/>
      <c r="K57" s="60">
        <f t="shared" si="3"/>
        <v>0</v>
      </c>
      <c r="L57" s="60" t="str">
        <f t="shared" si="4"/>
        <v>$0.00</v>
      </c>
      <c r="M57" s="60">
        <f t="shared" si="5"/>
        <v>0</v>
      </c>
      <c r="N57" s="60">
        <f t="shared" si="6"/>
        <v>0</v>
      </c>
      <c r="O57" s="60">
        <f t="shared" si="8"/>
        <v>0</v>
      </c>
      <c r="P57" s="60">
        <f t="shared" si="7"/>
        <v>0</v>
      </c>
      <c r="Q57" s="57"/>
    </row>
    <row r="58" spans="1:17" ht="15.75">
      <c r="A58" s="93"/>
      <c r="B58" s="93"/>
      <c r="C58" s="61">
        <f t="shared" si="2"/>
        <v>0</v>
      </c>
      <c r="D58" s="95"/>
      <c r="F58" s="87"/>
      <c r="H58" s="60">
        <f t="shared" si="1"/>
        <v>0</v>
      </c>
      <c r="I58" s="60">
        <f t="shared" si="9"/>
        <v>0</v>
      </c>
      <c r="J58" s="87"/>
      <c r="K58" s="60">
        <f t="shared" si="3"/>
        <v>0</v>
      </c>
      <c r="L58" s="60" t="str">
        <f t="shared" si="4"/>
        <v>$0.00</v>
      </c>
      <c r="M58" s="60">
        <f t="shared" si="5"/>
        <v>0</v>
      </c>
      <c r="N58" s="60">
        <f t="shared" si="6"/>
        <v>0</v>
      </c>
      <c r="O58" s="60">
        <f t="shared" si="8"/>
        <v>0</v>
      </c>
      <c r="P58" s="60">
        <f t="shared" si="7"/>
        <v>0</v>
      </c>
      <c r="Q58" s="57"/>
    </row>
    <row r="59" spans="1:17" ht="15.75">
      <c r="A59" s="93"/>
      <c r="B59" s="93"/>
      <c r="C59" s="61">
        <f t="shared" si="2"/>
        <v>0</v>
      </c>
      <c r="D59" s="95"/>
      <c r="F59" s="87"/>
      <c r="H59" s="60">
        <f t="shared" si="1"/>
        <v>0</v>
      </c>
      <c r="I59" s="60">
        <f t="shared" si="9"/>
        <v>0</v>
      </c>
      <c r="J59" s="87"/>
      <c r="K59" s="60">
        <f t="shared" si="3"/>
        <v>0</v>
      </c>
      <c r="L59" s="60" t="str">
        <f t="shared" si="4"/>
        <v>$0.00</v>
      </c>
      <c r="M59" s="60">
        <f t="shared" si="5"/>
        <v>0</v>
      </c>
      <c r="N59" s="60">
        <f t="shared" si="6"/>
        <v>0</v>
      </c>
      <c r="O59" s="60">
        <f t="shared" si="8"/>
        <v>0</v>
      </c>
      <c r="P59" s="60">
        <f t="shared" si="7"/>
        <v>0</v>
      </c>
      <c r="Q59" s="57"/>
    </row>
    <row r="60" spans="1:17" ht="15.75">
      <c r="A60" s="93"/>
      <c r="B60" s="93"/>
      <c r="C60" s="61">
        <f t="shared" si="2"/>
        <v>0</v>
      </c>
      <c r="D60" s="95"/>
      <c r="F60" s="87"/>
      <c r="H60" s="60">
        <f t="shared" si="1"/>
        <v>0</v>
      </c>
      <c r="I60" s="60">
        <f t="shared" si="9"/>
        <v>0</v>
      </c>
      <c r="J60" s="87"/>
      <c r="K60" s="60">
        <f t="shared" si="3"/>
        <v>0</v>
      </c>
      <c r="L60" s="60" t="str">
        <f t="shared" si="4"/>
        <v>$0.00</v>
      </c>
      <c r="M60" s="60">
        <f t="shared" si="5"/>
        <v>0</v>
      </c>
      <c r="N60" s="60">
        <f t="shared" si="6"/>
        <v>0</v>
      </c>
      <c r="O60" s="60">
        <f t="shared" si="8"/>
        <v>0</v>
      </c>
      <c r="P60" s="60">
        <f t="shared" si="7"/>
        <v>0</v>
      </c>
      <c r="Q60" s="57"/>
    </row>
    <row r="61" spans="1:17" ht="15.75">
      <c r="A61" s="93"/>
      <c r="B61" s="93"/>
      <c r="C61" s="61">
        <f t="shared" si="2"/>
        <v>0</v>
      </c>
      <c r="D61" s="95"/>
      <c r="F61" s="87"/>
      <c r="H61" s="60">
        <f t="shared" si="1"/>
        <v>0</v>
      </c>
      <c r="I61" s="60">
        <f t="shared" si="9"/>
        <v>0</v>
      </c>
      <c r="J61" s="87"/>
      <c r="K61" s="60">
        <f t="shared" si="3"/>
        <v>0</v>
      </c>
      <c r="L61" s="60" t="str">
        <f t="shared" si="4"/>
        <v>$0.00</v>
      </c>
      <c r="M61" s="60">
        <f t="shared" si="5"/>
        <v>0</v>
      </c>
      <c r="N61" s="60">
        <f t="shared" si="6"/>
        <v>0</v>
      </c>
      <c r="O61" s="60">
        <f t="shared" si="8"/>
        <v>0</v>
      </c>
      <c r="P61" s="60">
        <f t="shared" si="7"/>
        <v>0</v>
      </c>
      <c r="Q61" s="57"/>
    </row>
    <row r="62" spans="1:17" ht="15.75">
      <c r="A62" s="93"/>
      <c r="B62" s="93"/>
      <c r="C62" s="61">
        <f t="shared" si="2"/>
        <v>0</v>
      </c>
      <c r="D62" s="95"/>
      <c r="F62" s="87"/>
      <c r="H62" s="60">
        <f t="shared" si="1"/>
        <v>0</v>
      </c>
      <c r="I62" s="60">
        <f t="shared" si="9"/>
        <v>0</v>
      </c>
      <c r="J62" s="87"/>
      <c r="K62" s="60">
        <f t="shared" si="3"/>
        <v>0</v>
      </c>
      <c r="L62" s="60" t="str">
        <f t="shared" si="4"/>
        <v>$0.00</v>
      </c>
      <c r="M62" s="60">
        <f t="shared" si="5"/>
        <v>0</v>
      </c>
      <c r="N62" s="60">
        <f t="shared" si="6"/>
        <v>0</v>
      </c>
      <c r="O62" s="60">
        <f t="shared" si="8"/>
        <v>0</v>
      </c>
      <c r="P62" s="60">
        <f t="shared" si="7"/>
        <v>0</v>
      </c>
      <c r="Q62" s="57"/>
    </row>
    <row r="63" spans="1:17" ht="15.75">
      <c r="A63" s="93"/>
      <c r="B63" s="93"/>
      <c r="C63" s="61">
        <f t="shared" si="2"/>
        <v>0</v>
      </c>
      <c r="D63" s="95"/>
      <c r="F63" s="87"/>
      <c r="H63" s="60">
        <f t="shared" si="1"/>
        <v>0</v>
      </c>
      <c r="I63" s="60">
        <f t="shared" si="9"/>
        <v>0</v>
      </c>
      <c r="J63" s="87"/>
      <c r="K63" s="60">
        <f t="shared" si="3"/>
        <v>0</v>
      </c>
      <c r="L63" s="60" t="str">
        <f t="shared" si="4"/>
        <v>$0.00</v>
      </c>
      <c r="M63" s="60">
        <f t="shared" si="5"/>
        <v>0</v>
      </c>
      <c r="N63" s="60">
        <f t="shared" si="6"/>
        <v>0</v>
      </c>
      <c r="O63" s="60">
        <f t="shared" si="8"/>
        <v>0</v>
      </c>
      <c r="P63" s="60">
        <f t="shared" si="7"/>
        <v>0</v>
      </c>
      <c r="Q63" s="57"/>
    </row>
    <row r="64" spans="1:17" ht="15.75">
      <c r="A64" s="93"/>
      <c r="B64" s="93"/>
      <c r="C64" s="61">
        <f t="shared" si="2"/>
        <v>0</v>
      </c>
      <c r="D64" s="95"/>
      <c r="F64" s="87"/>
      <c r="H64" s="60">
        <f t="shared" si="1"/>
        <v>0</v>
      </c>
      <c r="I64" s="60">
        <f t="shared" si="9"/>
        <v>0</v>
      </c>
      <c r="J64" s="87"/>
      <c r="K64" s="60">
        <f t="shared" si="3"/>
        <v>0</v>
      </c>
      <c r="L64" s="60" t="str">
        <f t="shared" si="4"/>
        <v>$0.00</v>
      </c>
      <c r="M64" s="60">
        <f t="shared" si="5"/>
        <v>0</v>
      </c>
      <c r="N64" s="60">
        <f t="shared" si="6"/>
        <v>0</v>
      </c>
      <c r="O64" s="60">
        <f t="shared" si="8"/>
        <v>0</v>
      </c>
      <c r="P64" s="60">
        <f t="shared" si="7"/>
        <v>0</v>
      </c>
      <c r="Q64" s="57"/>
    </row>
    <row r="65" spans="1:17" ht="15.75">
      <c r="A65" s="93"/>
      <c r="B65" s="93"/>
      <c r="C65" s="61">
        <f t="shared" si="2"/>
        <v>0</v>
      </c>
      <c r="D65" s="95"/>
      <c r="F65" s="87"/>
      <c r="H65" s="60">
        <f t="shared" si="1"/>
        <v>0</v>
      </c>
      <c r="I65" s="60">
        <f t="shared" si="9"/>
        <v>0</v>
      </c>
      <c r="J65" s="87"/>
      <c r="K65" s="60">
        <f t="shared" si="3"/>
        <v>0</v>
      </c>
      <c r="L65" s="60" t="str">
        <f t="shared" si="4"/>
        <v>$0.00</v>
      </c>
      <c r="M65" s="60">
        <f t="shared" si="5"/>
        <v>0</v>
      </c>
      <c r="N65" s="60">
        <f t="shared" si="6"/>
        <v>0</v>
      </c>
      <c r="O65" s="60">
        <f t="shared" si="8"/>
        <v>0</v>
      </c>
      <c r="P65" s="60">
        <f t="shared" si="7"/>
        <v>0</v>
      </c>
      <c r="Q65" s="57"/>
    </row>
    <row r="66" spans="1:17" ht="15.75">
      <c r="A66" s="93"/>
      <c r="B66" s="93"/>
      <c r="C66" s="61">
        <f t="shared" si="2"/>
        <v>0</v>
      </c>
      <c r="D66" s="95"/>
      <c r="F66" s="87"/>
      <c r="H66" s="60">
        <f t="shared" si="1"/>
        <v>0</v>
      </c>
      <c r="I66" s="60">
        <f t="shared" si="9"/>
        <v>0</v>
      </c>
      <c r="J66" s="87"/>
      <c r="K66" s="60">
        <f t="shared" si="3"/>
        <v>0</v>
      </c>
      <c r="L66" s="60" t="str">
        <f t="shared" si="4"/>
        <v>$0.00</v>
      </c>
      <c r="M66" s="60">
        <f t="shared" si="5"/>
        <v>0</v>
      </c>
      <c r="N66" s="60">
        <f t="shared" si="6"/>
        <v>0</v>
      </c>
      <c r="O66" s="60">
        <f t="shared" si="8"/>
        <v>0</v>
      </c>
      <c r="P66" s="60">
        <f t="shared" si="7"/>
        <v>0</v>
      </c>
      <c r="Q66" s="57"/>
    </row>
    <row r="67" spans="1:17" ht="15.75">
      <c r="A67" s="93"/>
      <c r="B67" s="93"/>
      <c r="C67" s="61">
        <f t="shared" si="2"/>
        <v>0</v>
      </c>
      <c r="D67" s="95"/>
      <c r="F67" s="87"/>
      <c r="H67" s="60">
        <f t="shared" si="1"/>
        <v>0</v>
      </c>
      <c r="I67" s="60">
        <f t="shared" si="9"/>
        <v>0</v>
      </c>
      <c r="J67" s="87"/>
      <c r="K67" s="60">
        <f t="shared" si="3"/>
        <v>0</v>
      </c>
      <c r="L67" s="60" t="str">
        <f t="shared" si="4"/>
        <v>$0.00</v>
      </c>
      <c r="M67" s="60">
        <f t="shared" si="5"/>
        <v>0</v>
      </c>
      <c r="N67" s="60">
        <f t="shared" si="6"/>
        <v>0</v>
      </c>
      <c r="O67" s="60">
        <f t="shared" si="8"/>
        <v>0</v>
      </c>
      <c r="P67" s="60">
        <f t="shared" si="7"/>
        <v>0</v>
      </c>
      <c r="Q67" s="57"/>
    </row>
    <row r="68" spans="1:17" ht="15.75">
      <c r="A68" s="93"/>
      <c r="B68" s="93"/>
      <c r="C68" s="61">
        <f t="shared" si="2"/>
        <v>0</v>
      </c>
      <c r="D68" s="95"/>
      <c r="F68" s="87"/>
      <c r="H68" s="60">
        <f t="shared" si="1"/>
        <v>0</v>
      </c>
      <c r="I68" s="60">
        <f t="shared" si="9"/>
        <v>0</v>
      </c>
      <c r="J68" s="87"/>
      <c r="K68" s="60">
        <f t="shared" si="3"/>
        <v>0</v>
      </c>
      <c r="L68" s="60" t="str">
        <f t="shared" si="4"/>
        <v>$0.00</v>
      </c>
      <c r="M68" s="60">
        <f t="shared" si="5"/>
        <v>0</v>
      </c>
      <c r="N68" s="60">
        <f t="shared" si="6"/>
        <v>0</v>
      </c>
      <c r="O68" s="60">
        <f t="shared" si="8"/>
        <v>0</v>
      </c>
      <c r="P68" s="60">
        <f t="shared" si="7"/>
        <v>0</v>
      </c>
      <c r="Q68" s="57"/>
    </row>
    <row r="69" spans="1:17" ht="15.75">
      <c r="A69" s="93"/>
      <c r="B69" s="93"/>
      <c r="C69" s="61">
        <f t="shared" si="2"/>
        <v>0</v>
      </c>
      <c r="D69" s="95"/>
      <c r="F69" s="87"/>
      <c r="H69" s="60">
        <f t="shared" si="1"/>
        <v>0</v>
      </c>
      <c r="I69" s="60">
        <f t="shared" si="9"/>
        <v>0</v>
      </c>
      <c r="J69" s="87"/>
      <c r="K69" s="60">
        <f t="shared" si="3"/>
        <v>0</v>
      </c>
      <c r="L69" s="60" t="str">
        <f t="shared" si="4"/>
        <v>$0.00</v>
      </c>
      <c r="M69" s="60">
        <f t="shared" si="5"/>
        <v>0</v>
      </c>
      <c r="N69" s="60">
        <f t="shared" si="6"/>
        <v>0</v>
      </c>
      <c r="O69" s="60">
        <f t="shared" si="8"/>
        <v>0</v>
      </c>
      <c r="P69" s="60">
        <f t="shared" si="7"/>
        <v>0</v>
      </c>
      <c r="Q69" s="57"/>
    </row>
    <row r="70" spans="1:17" ht="15.75">
      <c r="A70" s="93"/>
      <c r="B70" s="93"/>
      <c r="C70" s="61">
        <f t="shared" si="2"/>
        <v>0</v>
      </c>
      <c r="D70" s="95"/>
      <c r="F70" s="87"/>
      <c r="H70" s="60">
        <f t="shared" si="1"/>
        <v>0</v>
      </c>
      <c r="I70" s="60">
        <f t="shared" si="9"/>
        <v>0</v>
      </c>
      <c r="J70" s="87"/>
      <c r="K70" s="60">
        <f t="shared" si="3"/>
        <v>0</v>
      </c>
      <c r="L70" s="60" t="str">
        <f t="shared" si="4"/>
        <v>$0.00</v>
      </c>
      <c r="M70" s="60">
        <f t="shared" si="5"/>
        <v>0</v>
      </c>
      <c r="N70" s="60">
        <f t="shared" si="6"/>
        <v>0</v>
      </c>
      <c r="O70" s="60">
        <f t="shared" si="8"/>
        <v>0</v>
      </c>
      <c r="P70" s="60">
        <f t="shared" si="7"/>
        <v>0</v>
      </c>
      <c r="Q70" s="57"/>
    </row>
    <row r="71" spans="1:17" ht="15.75">
      <c r="A71" s="93"/>
      <c r="B71" s="93"/>
      <c r="C71" s="61">
        <f t="shared" si="2"/>
        <v>0</v>
      </c>
      <c r="D71" s="95"/>
      <c r="F71" s="87"/>
      <c r="H71" s="60">
        <f t="shared" si="1"/>
        <v>0</v>
      </c>
      <c r="I71" s="60">
        <f t="shared" si="9"/>
        <v>0</v>
      </c>
      <c r="J71" s="87"/>
      <c r="K71" s="60">
        <f t="shared" si="3"/>
        <v>0</v>
      </c>
      <c r="L71" s="60" t="str">
        <f t="shared" si="4"/>
        <v>$0.00</v>
      </c>
      <c r="M71" s="60">
        <f t="shared" si="5"/>
        <v>0</v>
      </c>
      <c r="N71" s="60">
        <f t="shared" si="6"/>
        <v>0</v>
      </c>
      <c r="O71" s="60">
        <f t="shared" si="8"/>
        <v>0</v>
      </c>
      <c r="P71" s="60">
        <f t="shared" si="7"/>
        <v>0</v>
      </c>
      <c r="Q71" s="57"/>
    </row>
    <row r="72" spans="1:17" ht="15.75">
      <c r="A72" s="93"/>
      <c r="B72" s="93"/>
      <c r="C72" s="61">
        <f t="shared" si="2"/>
        <v>0</v>
      </c>
      <c r="D72" s="95"/>
      <c r="F72" s="87"/>
      <c r="H72" s="60">
        <f t="shared" ref="H72:H135" si="12">SUM(E72:G72)</f>
        <v>0</v>
      </c>
      <c r="I72" s="60">
        <f t="shared" si="9"/>
        <v>0</v>
      </c>
      <c r="J72" s="87"/>
      <c r="K72" s="60">
        <f t="shared" si="3"/>
        <v>0</v>
      </c>
      <c r="L72" s="60" t="str">
        <f t="shared" si="4"/>
        <v>$0.00</v>
      </c>
      <c r="M72" s="60">
        <f t="shared" si="5"/>
        <v>0</v>
      </c>
      <c r="N72" s="60">
        <f t="shared" si="6"/>
        <v>0</v>
      </c>
      <c r="O72" s="60">
        <f t="shared" si="8"/>
        <v>0</v>
      </c>
      <c r="P72" s="60">
        <f t="shared" si="7"/>
        <v>0</v>
      </c>
      <c r="Q72" s="57"/>
    </row>
    <row r="73" spans="1:17" ht="15.75">
      <c r="A73" s="93"/>
      <c r="B73" s="93"/>
      <c r="C73" s="61">
        <f t="shared" ref="C73:C136" si="13">(NETWORKDAYS(A73,B73)/5)</f>
        <v>0</v>
      </c>
      <c r="D73" s="95"/>
      <c r="F73" s="87"/>
      <c r="H73" s="60">
        <f t="shared" si="12"/>
        <v>0</v>
      </c>
      <c r="I73" s="60">
        <f t="shared" si="9"/>
        <v>0</v>
      </c>
      <c r="J73" s="87"/>
      <c r="K73" s="60">
        <f t="shared" ref="K73:K136" si="14">IF(J73&lt;1,0,(J73-I73))</f>
        <v>0</v>
      </c>
      <c r="L73" s="60" t="str">
        <f t="shared" ref="L73:L136" si="15">IF($B$2&gt;=34973,"",IF(E73&gt;0,K73*0.05,"$0.00"))</f>
        <v>$0.00</v>
      </c>
      <c r="M73" s="60">
        <f t="shared" ref="M73:M136" si="16">IF($B$2&gt;=34973,"",IF(K73&lt;0,0,(K73-L73)))</f>
        <v>0</v>
      </c>
      <c r="N73" s="60">
        <f t="shared" ref="N73:N136" si="17">C73*I73</f>
        <v>0</v>
      </c>
      <c r="O73" s="60">
        <f t="shared" si="8"/>
        <v>0</v>
      </c>
      <c r="P73" s="60">
        <f t="shared" ref="P73:P136" si="18">N73+O73</f>
        <v>0</v>
      </c>
      <c r="Q73" s="57"/>
    </row>
    <row r="74" spans="1:17" ht="15.75">
      <c r="A74" s="93"/>
      <c r="B74" s="93"/>
      <c r="C74" s="61">
        <f t="shared" si="13"/>
        <v>0</v>
      </c>
      <c r="D74" s="95"/>
      <c r="F74" s="87"/>
      <c r="H74" s="60">
        <f t="shared" si="12"/>
        <v>0</v>
      </c>
      <c r="I74" s="60">
        <f t="shared" si="9"/>
        <v>0</v>
      </c>
      <c r="J74" s="87"/>
      <c r="K74" s="60">
        <f t="shared" si="14"/>
        <v>0</v>
      </c>
      <c r="L74" s="60" t="str">
        <f t="shared" si="15"/>
        <v>$0.00</v>
      </c>
      <c r="M74" s="60">
        <f t="shared" si="16"/>
        <v>0</v>
      </c>
      <c r="N74" s="60">
        <f t="shared" si="17"/>
        <v>0</v>
      </c>
      <c r="O74" s="60">
        <f t="shared" ref="O74:O137" si="19">IF($B$2&gt;=34973,0,C74*M74)</f>
        <v>0</v>
      </c>
      <c r="P74" s="60">
        <f t="shared" si="18"/>
        <v>0</v>
      </c>
      <c r="Q74" s="57"/>
    </row>
    <row r="75" spans="1:17" ht="15.75">
      <c r="A75" s="93"/>
      <c r="B75" s="93"/>
      <c r="C75" s="61">
        <f t="shared" si="13"/>
        <v>0</v>
      </c>
      <c r="D75" s="95"/>
      <c r="F75" s="87"/>
      <c r="H75" s="60">
        <f t="shared" si="12"/>
        <v>0</v>
      </c>
      <c r="I75" s="60">
        <f t="shared" ref="I75:I138" si="20">IF(D75-H75&lt;0,0,(D75-H75))</f>
        <v>0</v>
      </c>
      <c r="J75" s="87"/>
      <c r="K75" s="60">
        <f t="shared" si="14"/>
        <v>0</v>
      </c>
      <c r="L75" s="60" t="str">
        <f t="shared" si="15"/>
        <v>$0.00</v>
      </c>
      <c r="M75" s="60">
        <f t="shared" si="16"/>
        <v>0</v>
      </c>
      <c r="N75" s="60">
        <f t="shared" si="17"/>
        <v>0</v>
      </c>
      <c r="O75" s="60">
        <f t="shared" si="19"/>
        <v>0</v>
      </c>
      <c r="P75" s="60">
        <f t="shared" si="18"/>
        <v>0</v>
      </c>
      <c r="Q75" s="57"/>
    </row>
    <row r="76" spans="1:17" ht="15.75">
      <c r="A76" s="93"/>
      <c r="B76" s="93"/>
      <c r="C76" s="61">
        <f t="shared" si="13"/>
        <v>0</v>
      </c>
      <c r="D76" s="95"/>
      <c r="F76" s="87"/>
      <c r="H76" s="60">
        <f t="shared" si="12"/>
        <v>0</v>
      </c>
      <c r="I76" s="60">
        <f t="shared" si="20"/>
        <v>0</v>
      </c>
      <c r="J76" s="87"/>
      <c r="K76" s="60">
        <f t="shared" si="14"/>
        <v>0</v>
      </c>
      <c r="L76" s="60" t="str">
        <f t="shared" si="15"/>
        <v>$0.00</v>
      </c>
      <c r="M76" s="60">
        <f t="shared" si="16"/>
        <v>0</v>
      </c>
      <c r="N76" s="60">
        <f t="shared" si="17"/>
        <v>0</v>
      </c>
      <c r="O76" s="60">
        <f t="shared" si="19"/>
        <v>0</v>
      </c>
      <c r="P76" s="60">
        <f t="shared" si="18"/>
        <v>0</v>
      </c>
      <c r="Q76" s="57"/>
    </row>
    <row r="77" spans="1:17" ht="15.75">
      <c r="A77" s="93"/>
      <c r="B77" s="93"/>
      <c r="C77" s="61">
        <f t="shared" si="13"/>
        <v>0</v>
      </c>
      <c r="D77" s="95"/>
      <c r="F77" s="87"/>
      <c r="H77" s="60">
        <f t="shared" si="12"/>
        <v>0</v>
      </c>
      <c r="I77" s="60">
        <f t="shared" si="20"/>
        <v>0</v>
      </c>
      <c r="J77" s="87"/>
      <c r="K77" s="60">
        <f t="shared" si="14"/>
        <v>0</v>
      </c>
      <c r="L77" s="60" t="str">
        <f t="shared" si="15"/>
        <v>$0.00</v>
      </c>
      <c r="M77" s="60">
        <f t="shared" si="16"/>
        <v>0</v>
      </c>
      <c r="N77" s="60">
        <f t="shared" si="17"/>
        <v>0</v>
      </c>
      <c r="O77" s="60">
        <f t="shared" si="19"/>
        <v>0</v>
      </c>
      <c r="P77" s="60">
        <f t="shared" si="18"/>
        <v>0</v>
      </c>
      <c r="Q77" s="57"/>
    </row>
    <row r="78" spans="1:17" ht="15.75">
      <c r="A78" s="93"/>
      <c r="B78" s="93"/>
      <c r="C78" s="61">
        <f t="shared" si="13"/>
        <v>0</v>
      </c>
      <c r="D78" s="95"/>
      <c r="F78" s="87"/>
      <c r="H78" s="60">
        <f t="shared" si="12"/>
        <v>0</v>
      </c>
      <c r="I78" s="60">
        <f t="shared" si="20"/>
        <v>0</v>
      </c>
      <c r="J78" s="87"/>
      <c r="K78" s="60">
        <f t="shared" si="14"/>
        <v>0</v>
      </c>
      <c r="L78" s="60" t="str">
        <f t="shared" si="15"/>
        <v>$0.00</v>
      </c>
      <c r="M78" s="60">
        <f t="shared" si="16"/>
        <v>0</v>
      </c>
      <c r="N78" s="60">
        <f t="shared" si="17"/>
        <v>0</v>
      </c>
      <c r="O78" s="60">
        <f t="shared" si="19"/>
        <v>0</v>
      </c>
      <c r="P78" s="60">
        <f t="shared" si="18"/>
        <v>0</v>
      </c>
      <c r="Q78" s="57"/>
    </row>
    <row r="79" spans="1:17" ht="15.75">
      <c r="A79" s="93"/>
      <c r="B79" s="93"/>
      <c r="C79" s="61">
        <f t="shared" si="13"/>
        <v>0</v>
      </c>
      <c r="D79" s="95"/>
      <c r="F79" s="87"/>
      <c r="H79" s="60">
        <f t="shared" si="12"/>
        <v>0</v>
      </c>
      <c r="I79" s="60">
        <f t="shared" si="20"/>
        <v>0</v>
      </c>
      <c r="J79" s="87"/>
      <c r="K79" s="60">
        <f t="shared" si="14"/>
        <v>0</v>
      </c>
      <c r="L79" s="60" t="str">
        <f t="shared" si="15"/>
        <v>$0.00</v>
      </c>
      <c r="M79" s="60">
        <f t="shared" si="16"/>
        <v>0</v>
      </c>
      <c r="N79" s="60">
        <f t="shared" si="17"/>
        <v>0</v>
      </c>
      <c r="O79" s="60">
        <f t="shared" si="19"/>
        <v>0</v>
      </c>
      <c r="P79" s="60">
        <f t="shared" si="18"/>
        <v>0</v>
      </c>
      <c r="Q79" s="57"/>
    </row>
    <row r="80" spans="1:17" ht="15.75">
      <c r="A80" s="93"/>
      <c r="B80" s="93"/>
      <c r="C80" s="61">
        <f t="shared" si="13"/>
        <v>0</v>
      </c>
      <c r="D80" s="95"/>
      <c r="F80" s="87"/>
      <c r="H80" s="60">
        <f t="shared" si="12"/>
        <v>0</v>
      </c>
      <c r="I80" s="60">
        <f t="shared" si="20"/>
        <v>0</v>
      </c>
      <c r="J80" s="87"/>
      <c r="K80" s="60">
        <f t="shared" si="14"/>
        <v>0</v>
      </c>
      <c r="L80" s="60" t="str">
        <f t="shared" si="15"/>
        <v>$0.00</v>
      </c>
      <c r="M80" s="60">
        <f t="shared" si="16"/>
        <v>0</v>
      </c>
      <c r="N80" s="60">
        <f t="shared" si="17"/>
        <v>0</v>
      </c>
      <c r="O80" s="60">
        <f t="shared" si="19"/>
        <v>0</v>
      </c>
      <c r="P80" s="60">
        <f t="shared" si="18"/>
        <v>0</v>
      </c>
      <c r="Q80" s="57"/>
    </row>
    <row r="81" spans="1:17" ht="15.75">
      <c r="A81" s="93"/>
      <c r="B81" s="93"/>
      <c r="C81" s="61">
        <f t="shared" si="13"/>
        <v>0</v>
      </c>
      <c r="D81" s="95"/>
      <c r="F81" s="87"/>
      <c r="H81" s="60">
        <f t="shared" si="12"/>
        <v>0</v>
      </c>
      <c r="I81" s="60">
        <f t="shared" si="20"/>
        <v>0</v>
      </c>
      <c r="J81" s="87"/>
      <c r="K81" s="60">
        <f t="shared" si="14"/>
        <v>0</v>
      </c>
      <c r="L81" s="60" t="str">
        <f t="shared" si="15"/>
        <v>$0.00</v>
      </c>
      <c r="M81" s="60">
        <f t="shared" si="16"/>
        <v>0</v>
      </c>
      <c r="N81" s="60">
        <f t="shared" si="17"/>
        <v>0</v>
      </c>
      <c r="O81" s="60">
        <f t="shared" si="19"/>
        <v>0</v>
      </c>
      <c r="P81" s="60">
        <f t="shared" si="18"/>
        <v>0</v>
      </c>
      <c r="Q81" s="57"/>
    </row>
    <row r="82" spans="1:17" ht="15.75">
      <c r="A82" s="93"/>
      <c r="B82" s="93"/>
      <c r="C82" s="61">
        <f t="shared" si="13"/>
        <v>0</v>
      </c>
      <c r="D82" s="95"/>
      <c r="F82" s="87"/>
      <c r="H82" s="60">
        <f t="shared" si="12"/>
        <v>0</v>
      </c>
      <c r="I82" s="60">
        <f t="shared" si="20"/>
        <v>0</v>
      </c>
      <c r="J82" s="87"/>
      <c r="K82" s="60">
        <f t="shared" si="14"/>
        <v>0</v>
      </c>
      <c r="L82" s="60" t="str">
        <f t="shared" si="15"/>
        <v>$0.00</v>
      </c>
      <c r="M82" s="60">
        <f t="shared" si="16"/>
        <v>0</v>
      </c>
      <c r="N82" s="60">
        <f t="shared" si="17"/>
        <v>0</v>
      </c>
      <c r="O82" s="60">
        <f t="shared" si="19"/>
        <v>0</v>
      </c>
      <c r="P82" s="60">
        <f t="shared" si="18"/>
        <v>0</v>
      </c>
      <c r="Q82" s="57"/>
    </row>
    <row r="83" spans="1:17" ht="15.75">
      <c r="A83" s="93"/>
      <c r="B83" s="93"/>
      <c r="C83" s="61">
        <f t="shared" si="13"/>
        <v>0</v>
      </c>
      <c r="D83" s="95"/>
      <c r="F83" s="87"/>
      <c r="H83" s="60">
        <f t="shared" si="12"/>
        <v>0</v>
      </c>
      <c r="I83" s="60">
        <f t="shared" si="20"/>
        <v>0</v>
      </c>
      <c r="J83" s="87"/>
      <c r="K83" s="60">
        <f t="shared" si="14"/>
        <v>0</v>
      </c>
      <c r="L83" s="60" t="str">
        <f t="shared" si="15"/>
        <v>$0.00</v>
      </c>
      <c r="M83" s="60">
        <f t="shared" si="16"/>
        <v>0</v>
      </c>
      <c r="N83" s="60">
        <f t="shared" si="17"/>
        <v>0</v>
      </c>
      <c r="O83" s="60">
        <f t="shared" si="19"/>
        <v>0</v>
      </c>
      <c r="P83" s="60">
        <f t="shared" si="18"/>
        <v>0</v>
      </c>
      <c r="Q83" s="57"/>
    </row>
    <row r="84" spans="1:17">
      <c r="A84" s="92"/>
      <c r="B84" s="92"/>
      <c r="C84" s="61">
        <f t="shared" si="13"/>
        <v>0</v>
      </c>
      <c r="D84" s="94"/>
      <c r="H84" s="60">
        <f t="shared" si="12"/>
        <v>0</v>
      </c>
      <c r="I84" s="60">
        <f t="shared" si="20"/>
        <v>0</v>
      </c>
      <c r="K84" s="60">
        <f t="shared" si="14"/>
        <v>0</v>
      </c>
      <c r="L84" s="60" t="str">
        <f t="shared" si="15"/>
        <v>$0.00</v>
      </c>
      <c r="M84" s="60">
        <f t="shared" si="16"/>
        <v>0</v>
      </c>
      <c r="N84" s="60">
        <f t="shared" si="17"/>
        <v>0</v>
      </c>
      <c r="O84" s="60">
        <f t="shared" si="19"/>
        <v>0</v>
      </c>
      <c r="P84" s="60">
        <f t="shared" si="18"/>
        <v>0</v>
      </c>
      <c r="Q84" s="57"/>
    </row>
    <row r="85" spans="1:17">
      <c r="A85" s="92"/>
      <c r="B85" s="92"/>
      <c r="C85" s="61">
        <f t="shared" si="13"/>
        <v>0</v>
      </c>
      <c r="D85" s="94"/>
      <c r="H85" s="60">
        <f t="shared" si="12"/>
        <v>0</v>
      </c>
      <c r="I85" s="60">
        <f t="shared" si="20"/>
        <v>0</v>
      </c>
      <c r="K85" s="60">
        <f t="shared" si="14"/>
        <v>0</v>
      </c>
      <c r="L85" s="60" t="str">
        <f t="shared" si="15"/>
        <v>$0.00</v>
      </c>
      <c r="M85" s="60">
        <f t="shared" si="16"/>
        <v>0</v>
      </c>
      <c r="N85" s="60">
        <f t="shared" si="17"/>
        <v>0</v>
      </c>
      <c r="O85" s="60">
        <f t="shared" si="19"/>
        <v>0</v>
      </c>
      <c r="P85" s="60">
        <f t="shared" si="18"/>
        <v>0</v>
      </c>
      <c r="Q85" s="57"/>
    </row>
    <row r="86" spans="1:17">
      <c r="A86" s="92"/>
      <c r="B86" s="92"/>
      <c r="C86" s="61">
        <f t="shared" si="13"/>
        <v>0</v>
      </c>
      <c r="D86" s="94"/>
      <c r="H86" s="60">
        <f t="shared" si="12"/>
        <v>0</v>
      </c>
      <c r="I86" s="60">
        <f t="shared" si="20"/>
        <v>0</v>
      </c>
      <c r="K86" s="60">
        <f t="shared" si="14"/>
        <v>0</v>
      </c>
      <c r="L86" s="60" t="str">
        <f t="shared" si="15"/>
        <v>$0.00</v>
      </c>
      <c r="M86" s="60">
        <f t="shared" si="16"/>
        <v>0</v>
      </c>
      <c r="N86" s="60">
        <f t="shared" si="17"/>
        <v>0</v>
      </c>
      <c r="O86" s="60">
        <f t="shared" si="19"/>
        <v>0</v>
      </c>
      <c r="P86" s="60">
        <f t="shared" si="18"/>
        <v>0</v>
      </c>
      <c r="Q86" s="57"/>
    </row>
    <row r="87" spans="1:17">
      <c r="A87" s="92"/>
      <c r="B87" s="92"/>
      <c r="C87" s="61">
        <f t="shared" si="13"/>
        <v>0</v>
      </c>
      <c r="D87" s="94"/>
      <c r="H87" s="60">
        <f t="shared" si="12"/>
        <v>0</v>
      </c>
      <c r="I87" s="60">
        <f t="shared" si="20"/>
        <v>0</v>
      </c>
      <c r="K87" s="60">
        <f t="shared" si="14"/>
        <v>0</v>
      </c>
      <c r="L87" s="60" t="str">
        <f t="shared" si="15"/>
        <v>$0.00</v>
      </c>
      <c r="M87" s="60">
        <f t="shared" si="16"/>
        <v>0</v>
      </c>
      <c r="N87" s="60">
        <f t="shared" si="17"/>
        <v>0</v>
      </c>
      <c r="O87" s="60">
        <f t="shared" si="19"/>
        <v>0</v>
      </c>
      <c r="P87" s="60">
        <f t="shared" si="18"/>
        <v>0</v>
      </c>
      <c r="Q87" s="57"/>
    </row>
    <row r="88" spans="1:17">
      <c r="A88" s="92"/>
      <c r="B88" s="92"/>
      <c r="C88" s="61">
        <f t="shared" si="13"/>
        <v>0</v>
      </c>
      <c r="D88" s="94"/>
      <c r="H88" s="60">
        <f t="shared" si="12"/>
        <v>0</v>
      </c>
      <c r="I88" s="60">
        <f t="shared" si="20"/>
        <v>0</v>
      </c>
      <c r="K88" s="60">
        <f t="shared" si="14"/>
        <v>0</v>
      </c>
      <c r="L88" s="60" t="str">
        <f t="shared" si="15"/>
        <v>$0.00</v>
      </c>
      <c r="M88" s="60">
        <f t="shared" si="16"/>
        <v>0</v>
      </c>
      <c r="N88" s="60">
        <f t="shared" si="17"/>
        <v>0</v>
      </c>
      <c r="O88" s="60">
        <f t="shared" si="19"/>
        <v>0</v>
      </c>
      <c r="P88" s="60">
        <f t="shared" si="18"/>
        <v>0</v>
      </c>
      <c r="Q88" s="57"/>
    </row>
    <row r="89" spans="1:17">
      <c r="A89" s="92"/>
      <c r="B89" s="92"/>
      <c r="C89" s="61">
        <f t="shared" si="13"/>
        <v>0</v>
      </c>
      <c r="D89" s="94"/>
      <c r="H89" s="60">
        <f t="shared" si="12"/>
        <v>0</v>
      </c>
      <c r="I89" s="60">
        <f t="shared" si="20"/>
        <v>0</v>
      </c>
      <c r="K89" s="60">
        <f t="shared" si="14"/>
        <v>0</v>
      </c>
      <c r="L89" s="60" t="str">
        <f t="shared" si="15"/>
        <v>$0.00</v>
      </c>
      <c r="M89" s="60">
        <f t="shared" si="16"/>
        <v>0</v>
      </c>
      <c r="N89" s="60">
        <f t="shared" si="17"/>
        <v>0</v>
      </c>
      <c r="O89" s="60">
        <f t="shared" si="19"/>
        <v>0</v>
      </c>
      <c r="P89" s="60">
        <f t="shared" si="18"/>
        <v>0</v>
      </c>
      <c r="Q89" s="57"/>
    </row>
    <row r="90" spans="1:17">
      <c r="A90" s="92"/>
      <c r="B90" s="92"/>
      <c r="C90" s="61">
        <f t="shared" si="13"/>
        <v>0</v>
      </c>
      <c r="D90" s="94"/>
      <c r="H90" s="60">
        <f t="shared" si="12"/>
        <v>0</v>
      </c>
      <c r="I90" s="60">
        <f t="shared" si="20"/>
        <v>0</v>
      </c>
      <c r="K90" s="60">
        <f t="shared" si="14"/>
        <v>0</v>
      </c>
      <c r="L90" s="60" t="str">
        <f t="shared" si="15"/>
        <v>$0.00</v>
      </c>
      <c r="M90" s="60">
        <f t="shared" si="16"/>
        <v>0</v>
      </c>
      <c r="N90" s="60">
        <f t="shared" si="17"/>
        <v>0</v>
      </c>
      <c r="O90" s="60">
        <f t="shared" si="19"/>
        <v>0</v>
      </c>
      <c r="P90" s="60">
        <f t="shared" si="18"/>
        <v>0</v>
      </c>
      <c r="Q90" s="57"/>
    </row>
    <row r="91" spans="1:17">
      <c r="A91" s="92"/>
      <c r="B91" s="92"/>
      <c r="C91" s="61">
        <f t="shared" si="13"/>
        <v>0</v>
      </c>
      <c r="D91" s="94"/>
      <c r="H91" s="60">
        <f t="shared" si="12"/>
        <v>0</v>
      </c>
      <c r="I91" s="60">
        <f t="shared" si="20"/>
        <v>0</v>
      </c>
      <c r="K91" s="60">
        <f t="shared" si="14"/>
        <v>0</v>
      </c>
      <c r="L91" s="60" t="str">
        <f t="shared" si="15"/>
        <v>$0.00</v>
      </c>
      <c r="M91" s="60">
        <f t="shared" si="16"/>
        <v>0</v>
      </c>
      <c r="N91" s="60">
        <f t="shared" si="17"/>
        <v>0</v>
      </c>
      <c r="O91" s="60">
        <f t="shared" si="19"/>
        <v>0</v>
      </c>
      <c r="P91" s="60">
        <f t="shared" si="18"/>
        <v>0</v>
      </c>
      <c r="Q91" s="57"/>
    </row>
    <row r="92" spans="1:17">
      <c r="A92" s="92"/>
      <c r="B92" s="92"/>
      <c r="C92" s="61">
        <f t="shared" si="13"/>
        <v>0</v>
      </c>
      <c r="D92" s="94"/>
      <c r="H92" s="60">
        <f t="shared" si="12"/>
        <v>0</v>
      </c>
      <c r="I92" s="60">
        <f t="shared" si="20"/>
        <v>0</v>
      </c>
      <c r="K92" s="60">
        <f t="shared" si="14"/>
        <v>0</v>
      </c>
      <c r="L92" s="60" t="str">
        <f t="shared" si="15"/>
        <v>$0.00</v>
      </c>
      <c r="M92" s="60">
        <f t="shared" si="16"/>
        <v>0</v>
      </c>
      <c r="N92" s="60">
        <f t="shared" si="17"/>
        <v>0</v>
      </c>
      <c r="O92" s="60">
        <f t="shared" si="19"/>
        <v>0</v>
      </c>
      <c r="P92" s="60">
        <f t="shared" si="18"/>
        <v>0</v>
      </c>
      <c r="Q92" s="57"/>
    </row>
    <row r="93" spans="1:17">
      <c r="A93" s="92"/>
      <c r="B93" s="92"/>
      <c r="C93" s="61">
        <f t="shared" si="13"/>
        <v>0</v>
      </c>
      <c r="D93" s="94"/>
      <c r="H93" s="60">
        <f t="shared" si="12"/>
        <v>0</v>
      </c>
      <c r="I93" s="60">
        <f t="shared" si="20"/>
        <v>0</v>
      </c>
      <c r="K93" s="60">
        <f t="shared" si="14"/>
        <v>0</v>
      </c>
      <c r="L93" s="60" t="str">
        <f t="shared" si="15"/>
        <v>$0.00</v>
      </c>
      <c r="M93" s="60">
        <f t="shared" si="16"/>
        <v>0</v>
      </c>
      <c r="N93" s="60">
        <f t="shared" si="17"/>
        <v>0</v>
      </c>
      <c r="O93" s="60">
        <f t="shared" si="19"/>
        <v>0</v>
      </c>
      <c r="P93" s="60">
        <f t="shared" si="18"/>
        <v>0</v>
      </c>
      <c r="Q93" s="57"/>
    </row>
    <row r="94" spans="1:17">
      <c r="A94" s="92"/>
      <c r="B94" s="92"/>
      <c r="C94" s="61">
        <f t="shared" si="13"/>
        <v>0</v>
      </c>
      <c r="D94" s="94"/>
      <c r="H94" s="60">
        <f t="shared" si="12"/>
        <v>0</v>
      </c>
      <c r="I94" s="60">
        <f t="shared" si="20"/>
        <v>0</v>
      </c>
      <c r="K94" s="60">
        <f t="shared" si="14"/>
        <v>0</v>
      </c>
      <c r="L94" s="60" t="str">
        <f t="shared" si="15"/>
        <v>$0.00</v>
      </c>
      <c r="M94" s="60">
        <f t="shared" si="16"/>
        <v>0</v>
      </c>
      <c r="N94" s="60">
        <f t="shared" si="17"/>
        <v>0</v>
      </c>
      <c r="O94" s="60">
        <f t="shared" si="19"/>
        <v>0</v>
      </c>
      <c r="P94" s="60">
        <f t="shared" si="18"/>
        <v>0</v>
      </c>
      <c r="Q94" s="57"/>
    </row>
    <row r="95" spans="1:17">
      <c r="A95" s="92"/>
      <c r="B95" s="92"/>
      <c r="C95" s="61">
        <f t="shared" si="13"/>
        <v>0</v>
      </c>
      <c r="D95" s="94"/>
      <c r="H95" s="60">
        <f t="shared" si="12"/>
        <v>0</v>
      </c>
      <c r="I95" s="60">
        <f t="shared" si="20"/>
        <v>0</v>
      </c>
      <c r="K95" s="60">
        <f t="shared" si="14"/>
        <v>0</v>
      </c>
      <c r="L95" s="60" t="str">
        <f t="shared" si="15"/>
        <v>$0.00</v>
      </c>
      <c r="M95" s="60">
        <f t="shared" si="16"/>
        <v>0</v>
      </c>
      <c r="N95" s="60">
        <f t="shared" si="17"/>
        <v>0</v>
      </c>
      <c r="O95" s="60">
        <f t="shared" si="19"/>
        <v>0</v>
      </c>
      <c r="P95" s="60">
        <f t="shared" si="18"/>
        <v>0</v>
      </c>
      <c r="Q95" s="57"/>
    </row>
    <row r="96" spans="1:17">
      <c r="A96" s="92"/>
      <c r="B96" s="92"/>
      <c r="C96" s="61">
        <f t="shared" si="13"/>
        <v>0</v>
      </c>
      <c r="D96" s="94"/>
      <c r="H96" s="60">
        <f t="shared" si="12"/>
        <v>0</v>
      </c>
      <c r="I96" s="60">
        <f t="shared" si="20"/>
        <v>0</v>
      </c>
      <c r="K96" s="60">
        <f t="shared" si="14"/>
        <v>0</v>
      </c>
      <c r="L96" s="60" t="str">
        <f t="shared" si="15"/>
        <v>$0.00</v>
      </c>
      <c r="M96" s="60">
        <f t="shared" si="16"/>
        <v>0</v>
      </c>
      <c r="N96" s="60">
        <f t="shared" si="17"/>
        <v>0</v>
      </c>
      <c r="O96" s="60">
        <f t="shared" si="19"/>
        <v>0</v>
      </c>
      <c r="P96" s="60">
        <f t="shared" si="18"/>
        <v>0</v>
      </c>
      <c r="Q96" s="57"/>
    </row>
    <row r="97" spans="1:17">
      <c r="A97" s="92"/>
      <c r="B97" s="92"/>
      <c r="C97" s="61">
        <f t="shared" si="13"/>
        <v>0</v>
      </c>
      <c r="D97" s="94"/>
      <c r="H97" s="60">
        <f t="shared" si="12"/>
        <v>0</v>
      </c>
      <c r="I97" s="60">
        <f t="shared" si="20"/>
        <v>0</v>
      </c>
      <c r="K97" s="60">
        <f t="shared" si="14"/>
        <v>0</v>
      </c>
      <c r="L97" s="60" t="str">
        <f t="shared" si="15"/>
        <v>$0.00</v>
      </c>
      <c r="M97" s="60">
        <f t="shared" si="16"/>
        <v>0</v>
      </c>
      <c r="N97" s="60">
        <f t="shared" si="17"/>
        <v>0</v>
      </c>
      <c r="O97" s="60">
        <f t="shared" si="19"/>
        <v>0</v>
      </c>
      <c r="P97" s="60">
        <f t="shared" si="18"/>
        <v>0</v>
      </c>
      <c r="Q97" s="57"/>
    </row>
    <row r="98" spans="1:17">
      <c r="A98" s="92"/>
      <c r="B98" s="92"/>
      <c r="C98" s="61">
        <f t="shared" si="13"/>
        <v>0</v>
      </c>
      <c r="D98" s="94"/>
      <c r="H98" s="60">
        <f t="shared" si="12"/>
        <v>0</v>
      </c>
      <c r="I98" s="60">
        <f t="shared" si="20"/>
        <v>0</v>
      </c>
      <c r="K98" s="60">
        <f t="shared" si="14"/>
        <v>0</v>
      </c>
      <c r="L98" s="60" t="str">
        <f t="shared" si="15"/>
        <v>$0.00</v>
      </c>
      <c r="M98" s="60">
        <f t="shared" si="16"/>
        <v>0</v>
      </c>
      <c r="N98" s="60">
        <f t="shared" si="17"/>
        <v>0</v>
      </c>
      <c r="O98" s="60">
        <f t="shared" si="19"/>
        <v>0</v>
      </c>
      <c r="P98" s="60">
        <f t="shared" si="18"/>
        <v>0</v>
      </c>
      <c r="Q98" s="57"/>
    </row>
    <row r="99" spans="1:17">
      <c r="A99" s="92"/>
      <c r="B99" s="92"/>
      <c r="C99" s="61">
        <f t="shared" si="13"/>
        <v>0</v>
      </c>
      <c r="D99" s="94"/>
      <c r="H99" s="60">
        <f t="shared" si="12"/>
        <v>0</v>
      </c>
      <c r="I99" s="60">
        <f t="shared" si="20"/>
        <v>0</v>
      </c>
      <c r="K99" s="60">
        <f t="shared" si="14"/>
        <v>0</v>
      </c>
      <c r="L99" s="60" t="str">
        <f t="shared" si="15"/>
        <v>$0.00</v>
      </c>
      <c r="M99" s="60">
        <f t="shared" si="16"/>
        <v>0</v>
      </c>
      <c r="N99" s="60">
        <f t="shared" si="17"/>
        <v>0</v>
      </c>
      <c r="O99" s="60">
        <f t="shared" si="19"/>
        <v>0</v>
      </c>
      <c r="P99" s="60">
        <f t="shared" si="18"/>
        <v>0</v>
      </c>
      <c r="Q99" s="57"/>
    </row>
    <row r="100" spans="1:17">
      <c r="A100" s="92"/>
      <c r="B100" s="92"/>
      <c r="C100" s="61">
        <f t="shared" si="13"/>
        <v>0</v>
      </c>
      <c r="D100" s="94"/>
      <c r="H100" s="60">
        <f t="shared" si="12"/>
        <v>0</v>
      </c>
      <c r="I100" s="60">
        <f t="shared" si="20"/>
        <v>0</v>
      </c>
      <c r="K100" s="60">
        <f t="shared" si="14"/>
        <v>0</v>
      </c>
      <c r="L100" s="60" t="str">
        <f t="shared" si="15"/>
        <v>$0.00</v>
      </c>
      <c r="M100" s="60">
        <f t="shared" si="16"/>
        <v>0</v>
      </c>
      <c r="N100" s="60">
        <f t="shared" si="17"/>
        <v>0</v>
      </c>
      <c r="O100" s="60">
        <f t="shared" si="19"/>
        <v>0</v>
      </c>
      <c r="P100" s="60">
        <f t="shared" si="18"/>
        <v>0</v>
      </c>
      <c r="Q100" s="57"/>
    </row>
    <row r="101" spans="1:17">
      <c r="A101" s="92"/>
      <c r="B101" s="92"/>
      <c r="C101" s="61">
        <f t="shared" si="13"/>
        <v>0</v>
      </c>
      <c r="D101" s="94"/>
      <c r="H101" s="60">
        <f t="shared" si="12"/>
        <v>0</v>
      </c>
      <c r="I101" s="60">
        <f t="shared" si="20"/>
        <v>0</v>
      </c>
      <c r="K101" s="60">
        <f t="shared" si="14"/>
        <v>0</v>
      </c>
      <c r="L101" s="60" t="str">
        <f t="shared" si="15"/>
        <v>$0.00</v>
      </c>
      <c r="M101" s="60">
        <f t="shared" si="16"/>
        <v>0</v>
      </c>
      <c r="N101" s="60">
        <f t="shared" si="17"/>
        <v>0</v>
      </c>
      <c r="O101" s="60">
        <f t="shared" si="19"/>
        <v>0</v>
      </c>
      <c r="P101" s="60">
        <f t="shared" si="18"/>
        <v>0</v>
      </c>
      <c r="Q101" s="57"/>
    </row>
    <row r="102" spans="1:17">
      <c r="A102" s="92"/>
      <c r="B102" s="92"/>
      <c r="C102" s="61">
        <f t="shared" si="13"/>
        <v>0</v>
      </c>
      <c r="D102" s="94"/>
      <c r="H102" s="60">
        <f t="shared" si="12"/>
        <v>0</v>
      </c>
      <c r="I102" s="60">
        <f t="shared" si="20"/>
        <v>0</v>
      </c>
      <c r="K102" s="60">
        <f t="shared" si="14"/>
        <v>0</v>
      </c>
      <c r="L102" s="60" t="str">
        <f t="shared" si="15"/>
        <v>$0.00</v>
      </c>
      <c r="M102" s="60">
        <f t="shared" si="16"/>
        <v>0</v>
      </c>
      <c r="N102" s="60">
        <f t="shared" si="17"/>
        <v>0</v>
      </c>
      <c r="O102" s="60">
        <f t="shared" si="19"/>
        <v>0</v>
      </c>
      <c r="P102" s="60">
        <f t="shared" si="18"/>
        <v>0</v>
      </c>
      <c r="Q102" s="57"/>
    </row>
    <row r="103" spans="1:17">
      <c r="A103" s="92"/>
      <c r="B103" s="92"/>
      <c r="C103" s="61">
        <f t="shared" si="13"/>
        <v>0</v>
      </c>
      <c r="D103" s="94"/>
      <c r="H103" s="60">
        <f t="shared" si="12"/>
        <v>0</v>
      </c>
      <c r="I103" s="60">
        <f t="shared" si="20"/>
        <v>0</v>
      </c>
      <c r="K103" s="60">
        <f t="shared" si="14"/>
        <v>0</v>
      </c>
      <c r="L103" s="60" t="str">
        <f t="shared" si="15"/>
        <v>$0.00</v>
      </c>
      <c r="M103" s="60">
        <f t="shared" si="16"/>
        <v>0</v>
      </c>
      <c r="N103" s="60">
        <f t="shared" si="17"/>
        <v>0</v>
      </c>
      <c r="O103" s="60">
        <f t="shared" si="19"/>
        <v>0</v>
      </c>
      <c r="P103" s="60">
        <f t="shared" si="18"/>
        <v>0</v>
      </c>
      <c r="Q103" s="57"/>
    </row>
    <row r="104" spans="1:17">
      <c r="A104" s="92"/>
      <c r="B104" s="92"/>
      <c r="C104" s="61">
        <f t="shared" si="13"/>
        <v>0</v>
      </c>
      <c r="D104" s="94"/>
      <c r="H104" s="60">
        <f t="shared" si="12"/>
        <v>0</v>
      </c>
      <c r="I104" s="60">
        <f t="shared" si="20"/>
        <v>0</v>
      </c>
      <c r="K104" s="60">
        <f t="shared" si="14"/>
        <v>0</v>
      </c>
      <c r="L104" s="60" t="str">
        <f t="shared" si="15"/>
        <v>$0.00</v>
      </c>
      <c r="M104" s="60">
        <f t="shared" si="16"/>
        <v>0</v>
      </c>
      <c r="N104" s="60">
        <f t="shared" si="17"/>
        <v>0</v>
      </c>
      <c r="O104" s="60">
        <f t="shared" si="19"/>
        <v>0</v>
      </c>
      <c r="P104" s="60">
        <f t="shared" si="18"/>
        <v>0</v>
      </c>
      <c r="Q104" s="57"/>
    </row>
    <row r="105" spans="1:17">
      <c r="A105" s="92"/>
      <c r="B105" s="92"/>
      <c r="C105" s="61">
        <f t="shared" si="13"/>
        <v>0</v>
      </c>
      <c r="D105" s="94"/>
      <c r="H105" s="60">
        <f t="shared" si="12"/>
        <v>0</v>
      </c>
      <c r="I105" s="60">
        <f t="shared" si="20"/>
        <v>0</v>
      </c>
      <c r="K105" s="60">
        <f t="shared" si="14"/>
        <v>0</v>
      </c>
      <c r="L105" s="60" t="str">
        <f t="shared" si="15"/>
        <v>$0.00</v>
      </c>
      <c r="M105" s="60">
        <f t="shared" si="16"/>
        <v>0</v>
      </c>
      <c r="N105" s="60">
        <f t="shared" si="17"/>
        <v>0</v>
      </c>
      <c r="O105" s="60">
        <f t="shared" si="19"/>
        <v>0</v>
      </c>
      <c r="P105" s="60">
        <f t="shared" si="18"/>
        <v>0</v>
      </c>
      <c r="Q105" s="57"/>
    </row>
    <row r="106" spans="1:17">
      <c r="A106" s="92"/>
      <c r="B106" s="92"/>
      <c r="C106" s="61">
        <f t="shared" si="13"/>
        <v>0</v>
      </c>
      <c r="D106" s="94"/>
      <c r="H106" s="60">
        <f t="shared" si="12"/>
        <v>0</v>
      </c>
      <c r="I106" s="60">
        <f t="shared" si="20"/>
        <v>0</v>
      </c>
      <c r="K106" s="60">
        <f t="shared" si="14"/>
        <v>0</v>
      </c>
      <c r="L106" s="60" t="str">
        <f t="shared" si="15"/>
        <v>$0.00</v>
      </c>
      <c r="M106" s="60">
        <f t="shared" si="16"/>
        <v>0</v>
      </c>
      <c r="N106" s="60">
        <f t="shared" si="17"/>
        <v>0</v>
      </c>
      <c r="O106" s="60">
        <f t="shared" si="19"/>
        <v>0</v>
      </c>
      <c r="P106" s="60">
        <f t="shared" si="18"/>
        <v>0</v>
      </c>
      <c r="Q106" s="57"/>
    </row>
    <row r="107" spans="1:17">
      <c r="A107" s="92"/>
      <c r="B107" s="92"/>
      <c r="C107" s="61">
        <f t="shared" si="13"/>
        <v>0</v>
      </c>
      <c r="D107" s="94"/>
      <c r="H107" s="60">
        <f t="shared" si="12"/>
        <v>0</v>
      </c>
      <c r="I107" s="60">
        <f t="shared" si="20"/>
        <v>0</v>
      </c>
      <c r="K107" s="60">
        <f t="shared" si="14"/>
        <v>0</v>
      </c>
      <c r="L107" s="60" t="str">
        <f t="shared" si="15"/>
        <v>$0.00</v>
      </c>
      <c r="M107" s="60">
        <f t="shared" si="16"/>
        <v>0</v>
      </c>
      <c r="N107" s="60">
        <f t="shared" si="17"/>
        <v>0</v>
      </c>
      <c r="O107" s="60">
        <f t="shared" si="19"/>
        <v>0</v>
      </c>
      <c r="P107" s="60">
        <f t="shared" si="18"/>
        <v>0</v>
      </c>
      <c r="Q107" s="57"/>
    </row>
    <row r="108" spans="1:17">
      <c r="A108" s="92"/>
      <c r="B108" s="92"/>
      <c r="C108" s="61">
        <f t="shared" si="13"/>
        <v>0</v>
      </c>
      <c r="D108" s="94"/>
      <c r="H108" s="60">
        <f t="shared" si="12"/>
        <v>0</v>
      </c>
      <c r="I108" s="60">
        <f t="shared" si="20"/>
        <v>0</v>
      </c>
      <c r="K108" s="60">
        <f t="shared" si="14"/>
        <v>0</v>
      </c>
      <c r="L108" s="60" t="str">
        <f t="shared" si="15"/>
        <v>$0.00</v>
      </c>
      <c r="M108" s="60">
        <f t="shared" si="16"/>
        <v>0</v>
      </c>
      <c r="N108" s="60">
        <f t="shared" si="17"/>
        <v>0</v>
      </c>
      <c r="O108" s="60">
        <f t="shared" si="19"/>
        <v>0</v>
      </c>
      <c r="P108" s="60">
        <f t="shared" si="18"/>
        <v>0</v>
      </c>
      <c r="Q108" s="57"/>
    </row>
    <row r="109" spans="1:17">
      <c r="A109" s="92"/>
      <c r="B109" s="92"/>
      <c r="C109" s="61">
        <f t="shared" si="13"/>
        <v>0</v>
      </c>
      <c r="D109" s="94"/>
      <c r="H109" s="60">
        <f t="shared" si="12"/>
        <v>0</v>
      </c>
      <c r="I109" s="60">
        <f t="shared" si="20"/>
        <v>0</v>
      </c>
      <c r="K109" s="60">
        <f t="shared" si="14"/>
        <v>0</v>
      </c>
      <c r="L109" s="60" t="str">
        <f t="shared" si="15"/>
        <v>$0.00</v>
      </c>
      <c r="M109" s="60">
        <f t="shared" si="16"/>
        <v>0</v>
      </c>
      <c r="N109" s="60">
        <f t="shared" si="17"/>
        <v>0</v>
      </c>
      <c r="O109" s="60">
        <f t="shared" si="19"/>
        <v>0</v>
      </c>
      <c r="P109" s="60">
        <f t="shared" si="18"/>
        <v>0</v>
      </c>
      <c r="Q109" s="57"/>
    </row>
    <row r="110" spans="1:17">
      <c r="A110" s="92"/>
      <c r="B110" s="92"/>
      <c r="C110" s="61">
        <f t="shared" si="13"/>
        <v>0</v>
      </c>
      <c r="D110" s="94"/>
      <c r="H110" s="60">
        <f t="shared" si="12"/>
        <v>0</v>
      </c>
      <c r="I110" s="60">
        <f t="shared" si="20"/>
        <v>0</v>
      </c>
      <c r="K110" s="60">
        <f t="shared" si="14"/>
        <v>0</v>
      </c>
      <c r="L110" s="60" t="str">
        <f t="shared" si="15"/>
        <v>$0.00</v>
      </c>
      <c r="M110" s="60">
        <f t="shared" si="16"/>
        <v>0</v>
      </c>
      <c r="N110" s="60">
        <f t="shared" si="17"/>
        <v>0</v>
      </c>
      <c r="O110" s="60">
        <f t="shared" si="19"/>
        <v>0</v>
      </c>
      <c r="P110" s="60">
        <f t="shared" si="18"/>
        <v>0</v>
      </c>
      <c r="Q110" s="57"/>
    </row>
    <row r="111" spans="1:17">
      <c r="A111" s="92"/>
      <c r="B111" s="92"/>
      <c r="C111" s="61">
        <f t="shared" si="13"/>
        <v>0</v>
      </c>
      <c r="D111" s="94"/>
      <c r="H111" s="60">
        <f t="shared" si="12"/>
        <v>0</v>
      </c>
      <c r="I111" s="60">
        <f t="shared" si="20"/>
        <v>0</v>
      </c>
      <c r="K111" s="60">
        <f t="shared" si="14"/>
        <v>0</v>
      </c>
      <c r="L111" s="60" t="str">
        <f t="shared" si="15"/>
        <v>$0.00</v>
      </c>
      <c r="M111" s="60">
        <f t="shared" si="16"/>
        <v>0</v>
      </c>
      <c r="N111" s="60">
        <f t="shared" si="17"/>
        <v>0</v>
      </c>
      <c r="O111" s="60">
        <f t="shared" si="19"/>
        <v>0</v>
      </c>
      <c r="P111" s="60">
        <f t="shared" si="18"/>
        <v>0</v>
      </c>
      <c r="Q111" s="57"/>
    </row>
    <row r="112" spans="1:17">
      <c r="A112" s="92"/>
      <c r="B112" s="92"/>
      <c r="C112" s="61">
        <f t="shared" si="13"/>
        <v>0</v>
      </c>
      <c r="D112" s="94"/>
      <c r="H112" s="60">
        <f t="shared" si="12"/>
        <v>0</v>
      </c>
      <c r="I112" s="60">
        <f t="shared" si="20"/>
        <v>0</v>
      </c>
      <c r="K112" s="60">
        <f t="shared" si="14"/>
        <v>0</v>
      </c>
      <c r="L112" s="60" t="str">
        <f t="shared" si="15"/>
        <v>$0.00</v>
      </c>
      <c r="M112" s="60">
        <f t="shared" si="16"/>
        <v>0</v>
      </c>
      <c r="N112" s="60">
        <f t="shared" si="17"/>
        <v>0</v>
      </c>
      <c r="O112" s="60">
        <f t="shared" si="19"/>
        <v>0</v>
      </c>
      <c r="P112" s="60">
        <f t="shared" si="18"/>
        <v>0</v>
      </c>
      <c r="Q112" s="57"/>
    </row>
    <row r="113" spans="1:17">
      <c r="A113" s="92"/>
      <c r="B113" s="92"/>
      <c r="C113" s="61">
        <f t="shared" si="13"/>
        <v>0</v>
      </c>
      <c r="D113" s="94"/>
      <c r="H113" s="60">
        <f t="shared" si="12"/>
        <v>0</v>
      </c>
      <c r="I113" s="60">
        <f t="shared" si="20"/>
        <v>0</v>
      </c>
      <c r="K113" s="60">
        <f t="shared" si="14"/>
        <v>0</v>
      </c>
      <c r="L113" s="60" t="str">
        <f t="shared" si="15"/>
        <v>$0.00</v>
      </c>
      <c r="M113" s="60">
        <f t="shared" si="16"/>
        <v>0</v>
      </c>
      <c r="N113" s="60">
        <f t="shared" si="17"/>
        <v>0</v>
      </c>
      <c r="O113" s="60">
        <f t="shared" si="19"/>
        <v>0</v>
      </c>
      <c r="P113" s="60">
        <f t="shared" si="18"/>
        <v>0</v>
      </c>
      <c r="Q113" s="57"/>
    </row>
    <row r="114" spans="1:17">
      <c r="A114" s="92"/>
      <c r="B114" s="92"/>
      <c r="C114" s="61">
        <f t="shared" si="13"/>
        <v>0</v>
      </c>
      <c r="D114" s="94"/>
      <c r="H114" s="60">
        <f t="shared" si="12"/>
        <v>0</v>
      </c>
      <c r="I114" s="60">
        <f t="shared" si="20"/>
        <v>0</v>
      </c>
      <c r="K114" s="60">
        <f t="shared" si="14"/>
        <v>0</v>
      </c>
      <c r="L114" s="60" t="str">
        <f t="shared" si="15"/>
        <v>$0.00</v>
      </c>
      <c r="M114" s="60">
        <f t="shared" si="16"/>
        <v>0</v>
      </c>
      <c r="N114" s="60">
        <f t="shared" si="17"/>
        <v>0</v>
      </c>
      <c r="O114" s="60">
        <f t="shared" si="19"/>
        <v>0</v>
      </c>
      <c r="P114" s="60">
        <f t="shared" si="18"/>
        <v>0</v>
      </c>
      <c r="Q114" s="57"/>
    </row>
    <row r="115" spans="1:17">
      <c r="A115" s="92"/>
      <c r="B115" s="92"/>
      <c r="C115" s="61">
        <f t="shared" si="13"/>
        <v>0</v>
      </c>
      <c r="D115" s="94"/>
      <c r="H115" s="60">
        <f t="shared" si="12"/>
        <v>0</v>
      </c>
      <c r="I115" s="60">
        <f t="shared" si="20"/>
        <v>0</v>
      </c>
      <c r="K115" s="60">
        <f t="shared" si="14"/>
        <v>0</v>
      </c>
      <c r="L115" s="60" t="str">
        <f t="shared" si="15"/>
        <v>$0.00</v>
      </c>
      <c r="M115" s="60">
        <f t="shared" si="16"/>
        <v>0</v>
      </c>
      <c r="N115" s="60">
        <f t="shared" si="17"/>
        <v>0</v>
      </c>
      <c r="O115" s="60">
        <f t="shared" si="19"/>
        <v>0</v>
      </c>
      <c r="P115" s="60">
        <f t="shared" si="18"/>
        <v>0</v>
      </c>
      <c r="Q115" s="57"/>
    </row>
    <row r="116" spans="1:17">
      <c r="A116" s="92"/>
      <c r="B116" s="92"/>
      <c r="C116" s="61">
        <f t="shared" si="13"/>
        <v>0</v>
      </c>
      <c r="D116" s="94"/>
      <c r="H116" s="60">
        <f t="shared" si="12"/>
        <v>0</v>
      </c>
      <c r="I116" s="60">
        <f t="shared" si="20"/>
        <v>0</v>
      </c>
      <c r="K116" s="60">
        <f t="shared" si="14"/>
        <v>0</v>
      </c>
      <c r="L116" s="60" t="str">
        <f t="shared" si="15"/>
        <v>$0.00</v>
      </c>
      <c r="M116" s="60">
        <f t="shared" si="16"/>
        <v>0</v>
      </c>
      <c r="N116" s="60">
        <f t="shared" si="17"/>
        <v>0</v>
      </c>
      <c r="O116" s="60">
        <f t="shared" si="19"/>
        <v>0</v>
      </c>
      <c r="P116" s="60">
        <f t="shared" si="18"/>
        <v>0</v>
      </c>
      <c r="Q116" s="57"/>
    </row>
    <row r="117" spans="1:17">
      <c r="A117" s="92"/>
      <c r="B117" s="92"/>
      <c r="C117" s="61">
        <f t="shared" si="13"/>
        <v>0</v>
      </c>
      <c r="D117" s="94"/>
      <c r="H117" s="60">
        <f t="shared" si="12"/>
        <v>0</v>
      </c>
      <c r="I117" s="60">
        <f t="shared" si="20"/>
        <v>0</v>
      </c>
      <c r="K117" s="60">
        <f t="shared" si="14"/>
        <v>0</v>
      </c>
      <c r="L117" s="60" t="str">
        <f t="shared" si="15"/>
        <v>$0.00</v>
      </c>
      <c r="M117" s="60">
        <f t="shared" si="16"/>
        <v>0</v>
      </c>
      <c r="N117" s="60">
        <f t="shared" si="17"/>
        <v>0</v>
      </c>
      <c r="O117" s="60">
        <f t="shared" si="19"/>
        <v>0</v>
      </c>
      <c r="P117" s="60">
        <f t="shared" si="18"/>
        <v>0</v>
      </c>
      <c r="Q117" s="57"/>
    </row>
    <row r="118" spans="1:17">
      <c r="A118" s="92"/>
      <c r="B118" s="92"/>
      <c r="C118" s="61">
        <f t="shared" si="13"/>
        <v>0</v>
      </c>
      <c r="D118" s="94"/>
      <c r="H118" s="60">
        <f t="shared" si="12"/>
        <v>0</v>
      </c>
      <c r="I118" s="60">
        <f t="shared" si="20"/>
        <v>0</v>
      </c>
      <c r="K118" s="60">
        <f t="shared" si="14"/>
        <v>0</v>
      </c>
      <c r="L118" s="60" t="str">
        <f t="shared" si="15"/>
        <v>$0.00</v>
      </c>
      <c r="M118" s="60">
        <f t="shared" si="16"/>
        <v>0</v>
      </c>
      <c r="N118" s="60">
        <f t="shared" si="17"/>
        <v>0</v>
      </c>
      <c r="O118" s="60">
        <f t="shared" si="19"/>
        <v>0</v>
      </c>
      <c r="P118" s="60">
        <f t="shared" si="18"/>
        <v>0</v>
      </c>
      <c r="Q118" s="57"/>
    </row>
    <row r="119" spans="1:17">
      <c r="A119" s="92"/>
      <c r="B119" s="92"/>
      <c r="C119" s="61">
        <f t="shared" si="13"/>
        <v>0</v>
      </c>
      <c r="D119" s="94"/>
      <c r="H119" s="60">
        <f t="shared" si="12"/>
        <v>0</v>
      </c>
      <c r="I119" s="60">
        <f t="shared" si="20"/>
        <v>0</v>
      </c>
      <c r="K119" s="60">
        <f t="shared" si="14"/>
        <v>0</v>
      </c>
      <c r="L119" s="60" t="str">
        <f t="shared" si="15"/>
        <v>$0.00</v>
      </c>
      <c r="M119" s="60">
        <f t="shared" si="16"/>
        <v>0</v>
      </c>
      <c r="N119" s="60">
        <f t="shared" si="17"/>
        <v>0</v>
      </c>
      <c r="O119" s="60">
        <f t="shared" si="19"/>
        <v>0</v>
      </c>
      <c r="P119" s="60">
        <f t="shared" si="18"/>
        <v>0</v>
      </c>
      <c r="Q119" s="57"/>
    </row>
    <row r="120" spans="1:17">
      <c r="A120" s="92"/>
      <c r="B120" s="92"/>
      <c r="C120" s="61">
        <f t="shared" si="13"/>
        <v>0</v>
      </c>
      <c r="D120" s="94"/>
      <c r="H120" s="60">
        <f t="shared" si="12"/>
        <v>0</v>
      </c>
      <c r="I120" s="60">
        <f t="shared" si="20"/>
        <v>0</v>
      </c>
      <c r="K120" s="60">
        <f t="shared" si="14"/>
        <v>0</v>
      </c>
      <c r="L120" s="60" t="str">
        <f t="shared" si="15"/>
        <v>$0.00</v>
      </c>
      <c r="M120" s="60">
        <f t="shared" si="16"/>
        <v>0</v>
      </c>
      <c r="N120" s="60">
        <f t="shared" si="17"/>
        <v>0</v>
      </c>
      <c r="O120" s="60">
        <f t="shared" si="19"/>
        <v>0</v>
      </c>
      <c r="P120" s="60">
        <f t="shared" si="18"/>
        <v>0</v>
      </c>
      <c r="Q120" s="57"/>
    </row>
    <row r="121" spans="1:17">
      <c r="A121" s="92"/>
      <c r="B121" s="92"/>
      <c r="C121" s="61">
        <f t="shared" si="13"/>
        <v>0</v>
      </c>
      <c r="D121" s="94"/>
      <c r="H121" s="60">
        <f t="shared" si="12"/>
        <v>0</v>
      </c>
      <c r="I121" s="60">
        <f t="shared" si="20"/>
        <v>0</v>
      </c>
      <c r="K121" s="60">
        <f t="shared" si="14"/>
        <v>0</v>
      </c>
      <c r="L121" s="60" t="str">
        <f t="shared" si="15"/>
        <v>$0.00</v>
      </c>
      <c r="M121" s="60">
        <f t="shared" si="16"/>
        <v>0</v>
      </c>
      <c r="N121" s="60">
        <f t="shared" si="17"/>
        <v>0</v>
      </c>
      <c r="O121" s="60">
        <f t="shared" si="19"/>
        <v>0</v>
      </c>
      <c r="P121" s="60">
        <f t="shared" si="18"/>
        <v>0</v>
      </c>
      <c r="Q121" s="57"/>
    </row>
    <row r="122" spans="1:17">
      <c r="A122" s="92"/>
      <c r="B122" s="92"/>
      <c r="C122" s="61">
        <f t="shared" si="13"/>
        <v>0</v>
      </c>
      <c r="D122" s="94"/>
      <c r="H122" s="60">
        <f t="shared" si="12"/>
        <v>0</v>
      </c>
      <c r="I122" s="60">
        <f t="shared" si="20"/>
        <v>0</v>
      </c>
      <c r="K122" s="60">
        <f t="shared" si="14"/>
        <v>0</v>
      </c>
      <c r="L122" s="60" t="str">
        <f t="shared" si="15"/>
        <v>$0.00</v>
      </c>
      <c r="M122" s="60">
        <f t="shared" si="16"/>
        <v>0</v>
      </c>
      <c r="N122" s="60">
        <f t="shared" si="17"/>
        <v>0</v>
      </c>
      <c r="O122" s="60">
        <f t="shared" si="19"/>
        <v>0</v>
      </c>
      <c r="P122" s="60">
        <f t="shared" si="18"/>
        <v>0</v>
      </c>
      <c r="Q122" s="57"/>
    </row>
    <row r="123" spans="1:17">
      <c r="A123" s="92"/>
      <c r="B123" s="92"/>
      <c r="C123" s="61">
        <f t="shared" si="13"/>
        <v>0</v>
      </c>
      <c r="D123" s="94"/>
      <c r="H123" s="60">
        <f t="shared" si="12"/>
        <v>0</v>
      </c>
      <c r="I123" s="60">
        <f t="shared" si="20"/>
        <v>0</v>
      </c>
      <c r="K123" s="60">
        <f t="shared" si="14"/>
        <v>0</v>
      </c>
      <c r="L123" s="60" t="str">
        <f t="shared" si="15"/>
        <v>$0.00</v>
      </c>
      <c r="M123" s="60">
        <f t="shared" si="16"/>
        <v>0</v>
      </c>
      <c r="N123" s="60">
        <f t="shared" si="17"/>
        <v>0</v>
      </c>
      <c r="O123" s="60">
        <f t="shared" si="19"/>
        <v>0</v>
      </c>
      <c r="P123" s="60">
        <f t="shared" si="18"/>
        <v>0</v>
      </c>
      <c r="Q123" s="57"/>
    </row>
    <row r="124" spans="1:17">
      <c r="A124" s="92"/>
      <c r="B124" s="92"/>
      <c r="C124" s="61">
        <f t="shared" si="13"/>
        <v>0</v>
      </c>
      <c r="D124" s="94"/>
      <c r="H124" s="60">
        <f t="shared" si="12"/>
        <v>0</v>
      </c>
      <c r="I124" s="60">
        <f t="shared" si="20"/>
        <v>0</v>
      </c>
      <c r="K124" s="60">
        <f t="shared" si="14"/>
        <v>0</v>
      </c>
      <c r="L124" s="60" t="str">
        <f t="shared" si="15"/>
        <v>$0.00</v>
      </c>
      <c r="M124" s="60">
        <f t="shared" si="16"/>
        <v>0</v>
      </c>
      <c r="N124" s="60">
        <f t="shared" si="17"/>
        <v>0</v>
      </c>
      <c r="O124" s="60">
        <f t="shared" si="19"/>
        <v>0</v>
      </c>
      <c r="P124" s="60">
        <f t="shared" si="18"/>
        <v>0</v>
      </c>
      <c r="Q124" s="57"/>
    </row>
    <row r="125" spans="1:17">
      <c r="A125" s="92"/>
      <c r="B125" s="92"/>
      <c r="C125" s="61">
        <f t="shared" si="13"/>
        <v>0</v>
      </c>
      <c r="D125" s="94"/>
      <c r="H125" s="60">
        <f t="shared" si="12"/>
        <v>0</v>
      </c>
      <c r="I125" s="60">
        <f t="shared" si="20"/>
        <v>0</v>
      </c>
      <c r="K125" s="60">
        <f t="shared" si="14"/>
        <v>0</v>
      </c>
      <c r="L125" s="60" t="str">
        <f t="shared" si="15"/>
        <v>$0.00</v>
      </c>
      <c r="M125" s="60">
        <f t="shared" si="16"/>
        <v>0</v>
      </c>
      <c r="N125" s="60">
        <f t="shared" si="17"/>
        <v>0</v>
      </c>
      <c r="O125" s="60">
        <f t="shared" si="19"/>
        <v>0</v>
      </c>
      <c r="P125" s="60">
        <f t="shared" si="18"/>
        <v>0</v>
      </c>
      <c r="Q125" s="57"/>
    </row>
    <row r="126" spans="1:17">
      <c r="A126" s="92"/>
      <c r="B126" s="92"/>
      <c r="C126" s="61">
        <f t="shared" si="13"/>
        <v>0</v>
      </c>
      <c r="D126" s="94"/>
      <c r="H126" s="60">
        <f t="shared" si="12"/>
        <v>0</v>
      </c>
      <c r="I126" s="60">
        <f t="shared" si="20"/>
        <v>0</v>
      </c>
      <c r="K126" s="60">
        <f t="shared" si="14"/>
        <v>0</v>
      </c>
      <c r="L126" s="60" t="str">
        <f t="shared" si="15"/>
        <v>$0.00</v>
      </c>
      <c r="M126" s="60">
        <f t="shared" si="16"/>
        <v>0</v>
      </c>
      <c r="N126" s="60">
        <f t="shared" si="17"/>
        <v>0</v>
      </c>
      <c r="O126" s="60">
        <f t="shared" si="19"/>
        <v>0</v>
      </c>
      <c r="P126" s="60">
        <f t="shared" si="18"/>
        <v>0</v>
      </c>
      <c r="Q126" s="57"/>
    </row>
    <row r="127" spans="1:17">
      <c r="A127" s="92"/>
      <c r="B127" s="92"/>
      <c r="C127" s="61">
        <f t="shared" si="13"/>
        <v>0</v>
      </c>
      <c r="D127" s="94"/>
      <c r="H127" s="60">
        <f t="shared" si="12"/>
        <v>0</v>
      </c>
      <c r="I127" s="60">
        <f t="shared" si="20"/>
        <v>0</v>
      </c>
      <c r="K127" s="60">
        <f t="shared" si="14"/>
        <v>0</v>
      </c>
      <c r="L127" s="60" t="str">
        <f t="shared" si="15"/>
        <v>$0.00</v>
      </c>
      <c r="M127" s="60">
        <f t="shared" si="16"/>
        <v>0</v>
      </c>
      <c r="N127" s="60">
        <f t="shared" si="17"/>
        <v>0</v>
      </c>
      <c r="O127" s="60">
        <f t="shared" si="19"/>
        <v>0</v>
      </c>
      <c r="P127" s="60">
        <f t="shared" si="18"/>
        <v>0</v>
      </c>
      <c r="Q127" s="57"/>
    </row>
    <row r="128" spans="1:17">
      <c r="A128" s="92"/>
      <c r="B128" s="92"/>
      <c r="C128" s="61">
        <f t="shared" si="13"/>
        <v>0</v>
      </c>
      <c r="D128" s="94"/>
      <c r="H128" s="60">
        <f t="shared" si="12"/>
        <v>0</v>
      </c>
      <c r="I128" s="60">
        <f t="shared" si="20"/>
        <v>0</v>
      </c>
      <c r="K128" s="60">
        <f t="shared" si="14"/>
        <v>0</v>
      </c>
      <c r="L128" s="60" t="str">
        <f t="shared" si="15"/>
        <v>$0.00</v>
      </c>
      <c r="M128" s="60">
        <f t="shared" si="16"/>
        <v>0</v>
      </c>
      <c r="N128" s="60">
        <f t="shared" si="17"/>
        <v>0</v>
      </c>
      <c r="O128" s="60">
        <f t="shared" si="19"/>
        <v>0</v>
      </c>
      <c r="P128" s="60">
        <f t="shared" si="18"/>
        <v>0</v>
      </c>
      <c r="Q128" s="57"/>
    </row>
    <row r="129" spans="1:17">
      <c r="A129" s="92"/>
      <c r="B129" s="92"/>
      <c r="C129" s="61">
        <f t="shared" si="13"/>
        <v>0</v>
      </c>
      <c r="D129" s="94"/>
      <c r="H129" s="60">
        <f t="shared" si="12"/>
        <v>0</v>
      </c>
      <c r="I129" s="60">
        <f t="shared" si="20"/>
        <v>0</v>
      </c>
      <c r="K129" s="60">
        <f t="shared" si="14"/>
        <v>0</v>
      </c>
      <c r="L129" s="60" t="str">
        <f t="shared" si="15"/>
        <v>$0.00</v>
      </c>
      <c r="M129" s="60">
        <f t="shared" si="16"/>
        <v>0</v>
      </c>
      <c r="N129" s="60">
        <f t="shared" si="17"/>
        <v>0</v>
      </c>
      <c r="O129" s="60">
        <f t="shared" si="19"/>
        <v>0</v>
      </c>
      <c r="P129" s="60">
        <f t="shared" si="18"/>
        <v>0</v>
      </c>
      <c r="Q129" s="57"/>
    </row>
    <row r="130" spans="1:17">
      <c r="A130" s="92"/>
      <c r="B130" s="92"/>
      <c r="C130" s="61">
        <f t="shared" si="13"/>
        <v>0</v>
      </c>
      <c r="D130" s="94"/>
      <c r="H130" s="60">
        <f t="shared" si="12"/>
        <v>0</v>
      </c>
      <c r="I130" s="60">
        <f t="shared" si="20"/>
        <v>0</v>
      </c>
      <c r="K130" s="60">
        <f t="shared" si="14"/>
        <v>0</v>
      </c>
      <c r="L130" s="60" t="str">
        <f t="shared" si="15"/>
        <v>$0.00</v>
      </c>
      <c r="M130" s="60">
        <f t="shared" si="16"/>
        <v>0</v>
      </c>
      <c r="N130" s="60">
        <f t="shared" si="17"/>
        <v>0</v>
      </c>
      <c r="O130" s="60">
        <f t="shared" si="19"/>
        <v>0</v>
      </c>
      <c r="P130" s="60">
        <f t="shared" si="18"/>
        <v>0</v>
      </c>
      <c r="Q130" s="57"/>
    </row>
    <row r="131" spans="1:17">
      <c r="A131" s="92"/>
      <c r="B131" s="92"/>
      <c r="C131" s="61">
        <f t="shared" si="13"/>
        <v>0</v>
      </c>
      <c r="D131" s="94"/>
      <c r="H131" s="60">
        <f t="shared" si="12"/>
        <v>0</v>
      </c>
      <c r="I131" s="60">
        <f t="shared" si="20"/>
        <v>0</v>
      </c>
      <c r="K131" s="60">
        <f t="shared" si="14"/>
        <v>0</v>
      </c>
      <c r="L131" s="60" t="str">
        <f t="shared" si="15"/>
        <v>$0.00</v>
      </c>
      <c r="M131" s="60">
        <f t="shared" si="16"/>
        <v>0</v>
      </c>
      <c r="N131" s="60">
        <f t="shared" si="17"/>
        <v>0</v>
      </c>
      <c r="O131" s="60">
        <f t="shared" si="19"/>
        <v>0</v>
      </c>
      <c r="P131" s="60">
        <f t="shared" si="18"/>
        <v>0</v>
      </c>
      <c r="Q131" s="57"/>
    </row>
    <row r="132" spans="1:17">
      <c r="A132" s="92"/>
      <c r="B132" s="92"/>
      <c r="C132" s="61">
        <f t="shared" si="13"/>
        <v>0</v>
      </c>
      <c r="D132" s="94"/>
      <c r="H132" s="60">
        <f t="shared" si="12"/>
        <v>0</v>
      </c>
      <c r="I132" s="60">
        <f t="shared" si="20"/>
        <v>0</v>
      </c>
      <c r="K132" s="60">
        <f t="shared" si="14"/>
        <v>0</v>
      </c>
      <c r="L132" s="60" t="str">
        <f t="shared" si="15"/>
        <v>$0.00</v>
      </c>
      <c r="M132" s="60">
        <f t="shared" si="16"/>
        <v>0</v>
      </c>
      <c r="N132" s="60">
        <f t="shared" si="17"/>
        <v>0</v>
      </c>
      <c r="O132" s="60">
        <f t="shared" si="19"/>
        <v>0</v>
      </c>
      <c r="P132" s="60">
        <f t="shared" si="18"/>
        <v>0</v>
      </c>
      <c r="Q132" s="57"/>
    </row>
    <row r="133" spans="1:17">
      <c r="A133" s="92"/>
      <c r="B133" s="92"/>
      <c r="C133" s="61">
        <f t="shared" si="13"/>
        <v>0</v>
      </c>
      <c r="D133" s="94"/>
      <c r="H133" s="60">
        <f t="shared" si="12"/>
        <v>0</v>
      </c>
      <c r="I133" s="60">
        <f t="shared" si="20"/>
        <v>0</v>
      </c>
      <c r="K133" s="60">
        <f t="shared" si="14"/>
        <v>0</v>
      </c>
      <c r="L133" s="60" t="str">
        <f t="shared" si="15"/>
        <v>$0.00</v>
      </c>
      <c r="M133" s="60">
        <f t="shared" si="16"/>
        <v>0</v>
      </c>
      <c r="N133" s="60">
        <f t="shared" si="17"/>
        <v>0</v>
      </c>
      <c r="O133" s="60">
        <f t="shared" si="19"/>
        <v>0</v>
      </c>
      <c r="P133" s="60">
        <f t="shared" si="18"/>
        <v>0</v>
      </c>
      <c r="Q133" s="57"/>
    </row>
    <row r="134" spans="1:17">
      <c r="A134" s="92"/>
      <c r="B134" s="92"/>
      <c r="C134" s="61">
        <f t="shared" si="13"/>
        <v>0</v>
      </c>
      <c r="D134" s="94"/>
      <c r="H134" s="60">
        <f t="shared" si="12"/>
        <v>0</v>
      </c>
      <c r="I134" s="60">
        <f t="shared" si="20"/>
        <v>0</v>
      </c>
      <c r="K134" s="60">
        <f t="shared" si="14"/>
        <v>0</v>
      </c>
      <c r="L134" s="60" t="str">
        <f t="shared" si="15"/>
        <v>$0.00</v>
      </c>
      <c r="M134" s="60">
        <f t="shared" si="16"/>
        <v>0</v>
      </c>
      <c r="N134" s="60">
        <f t="shared" si="17"/>
        <v>0</v>
      </c>
      <c r="O134" s="60">
        <f t="shared" si="19"/>
        <v>0</v>
      </c>
      <c r="P134" s="60">
        <f t="shared" si="18"/>
        <v>0</v>
      </c>
      <c r="Q134" s="57"/>
    </row>
    <row r="135" spans="1:17">
      <c r="A135" s="92"/>
      <c r="B135" s="92"/>
      <c r="C135" s="61">
        <f t="shared" si="13"/>
        <v>0</v>
      </c>
      <c r="D135" s="94"/>
      <c r="H135" s="60">
        <f t="shared" si="12"/>
        <v>0</v>
      </c>
      <c r="I135" s="60">
        <f t="shared" si="20"/>
        <v>0</v>
      </c>
      <c r="K135" s="60">
        <f t="shared" si="14"/>
        <v>0</v>
      </c>
      <c r="L135" s="60" t="str">
        <f t="shared" si="15"/>
        <v>$0.00</v>
      </c>
      <c r="M135" s="60">
        <f t="shared" si="16"/>
        <v>0</v>
      </c>
      <c r="N135" s="60">
        <f t="shared" si="17"/>
        <v>0</v>
      </c>
      <c r="O135" s="60">
        <f t="shared" si="19"/>
        <v>0</v>
      </c>
      <c r="P135" s="60">
        <f t="shared" si="18"/>
        <v>0</v>
      </c>
      <c r="Q135" s="57"/>
    </row>
    <row r="136" spans="1:17">
      <c r="A136" s="92"/>
      <c r="B136" s="92"/>
      <c r="C136" s="61">
        <f t="shared" si="13"/>
        <v>0</v>
      </c>
      <c r="D136" s="94"/>
      <c r="H136" s="60">
        <f t="shared" ref="H136:H199" si="21">SUM(E136:G136)</f>
        <v>0</v>
      </c>
      <c r="I136" s="60">
        <f t="shared" si="20"/>
        <v>0</v>
      </c>
      <c r="K136" s="60">
        <f t="shared" si="14"/>
        <v>0</v>
      </c>
      <c r="L136" s="60" t="str">
        <f t="shared" si="15"/>
        <v>$0.00</v>
      </c>
      <c r="M136" s="60">
        <f t="shared" si="16"/>
        <v>0</v>
      </c>
      <c r="N136" s="60">
        <f t="shared" si="17"/>
        <v>0</v>
      </c>
      <c r="O136" s="60">
        <f t="shared" si="19"/>
        <v>0</v>
      </c>
      <c r="P136" s="60">
        <f t="shared" si="18"/>
        <v>0</v>
      </c>
      <c r="Q136" s="57"/>
    </row>
    <row r="137" spans="1:17">
      <c r="A137" s="92"/>
      <c r="B137" s="92"/>
      <c r="C137" s="61">
        <f t="shared" ref="C137:C200" si="22">(NETWORKDAYS(A137,B137)/5)</f>
        <v>0</v>
      </c>
      <c r="D137" s="94"/>
      <c r="H137" s="60">
        <f t="shared" si="21"/>
        <v>0</v>
      </c>
      <c r="I137" s="60">
        <f t="shared" si="20"/>
        <v>0</v>
      </c>
      <c r="K137" s="60">
        <f t="shared" ref="K137:K200" si="23">IF(J137&lt;1,0,(J137-I137))</f>
        <v>0</v>
      </c>
      <c r="L137" s="60" t="str">
        <f t="shared" ref="L137:L200" si="24">IF($B$2&gt;=34973,"",IF(E137&gt;0,K137*0.05,"$0.00"))</f>
        <v>$0.00</v>
      </c>
      <c r="M137" s="60">
        <f t="shared" ref="M137:M200" si="25">IF($B$2&gt;=34973,"",IF(K137&lt;0,0,(K137-L137)))</f>
        <v>0</v>
      </c>
      <c r="N137" s="60">
        <f t="shared" ref="N137:N200" si="26">C137*I137</f>
        <v>0</v>
      </c>
      <c r="O137" s="60">
        <f t="shared" si="19"/>
        <v>0</v>
      </c>
      <c r="P137" s="60">
        <f t="shared" ref="P137:P200" si="27">N137+O137</f>
        <v>0</v>
      </c>
      <c r="Q137" s="57"/>
    </row>
    <row r="138" spans="1:17">
      <c r="A138" s="92"/>
      <c r="B138" s="92"/>
      <c r="C138" s="61">
        <f t="shared" si="22"/>
        <v>0</v>
      </c>
      <c r="D138" s="94"/>
      <c r="H138" s="60">
        <f t="shared" si="21"/>
        <v>0</v>
      </c>
      <c r="I138" s="60">
        <f t="shared" si="20"/>
        <v>0</v>
      </c>
      <c r="K138" s="60">
        <f t="shared" si="23"/>
        <v>0</v>
      </c>
      <c r="L138" s="60" t="str">
        <f t="shared" si="24"/>
        <v>$0.00</v>
      </c>
      <c r="M138" s="60">
        <f t="shared" si="25"/>
        <v>0</v>
      </c>
      <c r="N138" s="60">
        <f t="shared" si="26"/>
        <v>0</v>
      </c>
      <c r="O138" s="60">
        <f t="shared" ref="O138:O201" si="28">IF($B$2&gt;=34973,0,C138*M138)</f>
        <v>0</v>
      </c>
      <c r="P138" s="60">
        <f t="shared" si="27"/>
        <v>0</v>
      </c>
      <c r="Q138" s="57"/>
    </row>
    <row r="139" spans="1:17">
      <c r="A139" s="92"/>
      <c r="B139" s="92"/>
      <c r="C139" s="61">
        <f t="shared" si="22"/>
        <v>0</v>
      </c>
      <c r="D139" s="94"/>
      <c r="H139" s="60">
        <f t="shared" si="21"/>
        <v>0</v>
      </c>
      <c r="I139" s="60">
        <f t="shared" ref="I139:I202" si="29">IF(D139-H139&lt;0,0,(D139-H139))</f>
        <v>0</v>
      </c>
      <c r="K139" s="60">
        <f t="shared" si="23"/>
        <v>0</v>
      </c>
      <c r="L139" s="60" t="str">
        <f t="shared" si="24"/>
        <v>$0.00</v>
      </c>
      <c r="M139" s="60">
        <f t="shared" si="25"/>
        <v>0</v>
      </c>
      <c r="N139" s="60">
        <f t="shared" si="26"/>
        <v>0</v>
      </c>
      <c r="O139" s="60">
        <f t="shared" si="28"/>
        <v>0</v>
      </c>
      <c r="P139" s="60">
        <f t="shared" si="27"/>
        <v>0</v>
      </c>
      <c r="Q139" s="57"/>
    </row>
    <row r="140" spans="1:17">
      <c r="A140" s="92"/>
      <c r="B140" s="92"/>
      <c r="C140" s="61">
        <f t="shared" si="22"/>
        <v>0</v>
      </c>
      <c r="D140" s="94"/>
      <c r="H140" s="60">
        <f t="shared" si="21"/>
        <v>0</v>
      </c>
      <c r="I140" s="60">
        <f t="shared" si="29"/>
        <v>0</v>
      </c>
      <c r="K140" s="60">
        <f t="shared" si="23"/>
        <v>0</v>
      </c>
      <c r="L140" s="60" t="str">
        <f t="shared" si="24"/>
        <v>$0.00</v>
      </c>
      <c r="M140" s="60">
        <f t="shared" si="25"/>
        <v>0</v>
      </c>
      <c r="N140" s="60">
        <f t="shared" si="26"/>
        <v>0</v>
      </c>
      <c r="O140" s="60">
        <f t="shared" si="28"/>
        <v>0</v>
      </c>
      <c r="P140" s="60">
        <f t="shared" si="27"/>
        <v>0</v>
      </c>
      <c r="Q140" s="57"/>
    </row>
    <row r="141" spans="1:17">
      <c r="A141" s="92"/>
      <c r="B141" s="92"/>
      <c r="C141" s="61">
        <f t="shared" si="22"/>
        <v>0</v>
      </c>
      <c r="D141" s="94"/>
      <c r="H141" s="60">
        <f t="shared" si="21"/>
        <v>0</v>
      </c>
      <c r="I141" s="60">
        <f t="shared" si="29"/>
        <v>0</v>
      </c>
      <c r="K141" s="60">
        <f t="shared" si="23"/>
        <v>0</v>
      </c>
      <c r="L141" s="60" t="str">
        <f t="shared" si="24"/>
        <v>$0.00</v>
      </c>
      <c r="M141" s="60">
        <f t="shared" si="25"/>
        <v>0</v>
      </c>
      <c r="N141" s="60">
        <f t="shared" si="26"/>
        <v>0</v>
      </c>
      <c r="O141" s="60">
        <f t="shared" si="28"/>
        <v>0</v>
      </c>
      <c r="P141" s="60">
        <f t="shared" si="27"/>
        <v>0</v>
      </c>
      <c r="Q141" s="57"/>
    </row>
    <row r="142" spans="1:17">
      <c r="A142" s="92"/>
      <c r="B142" s="92"/>
      <c r="C142" s="61">
        <f t="shared" si="22"/>
        <v>0</v>
      </c>
      <c r="D142" s="94"/>
      <c r="H142" s="60">
        <f t="shared" si="21"/>
        <v>0</v>
      </c>
      <c r="I142" s="60">
        <f t="shared" si="29"/>
        <v>0</v>
      </c>
      <c r="K142" s="60">
        <f t="shared" si="23"/>
        <v>0</v>
      </c>
      <c r="L142" s="60" t="str">
        <f t="shared" si="24"/>
        <v>$0.00</v>
      </c>
      <c r="M142" s="60">
        <f t="shared" si="25"/>
        <v>0</v>
      </c>
      <c r="N142" s="60">
        <f t="shared" si="26"/>
        <v>0</v>
      </c>
      <c r="O142" s="60">
        <f t="shared" si="28"/>
        <v>0</v>
      </c>
      <c r="P142" s="60">
        <f t="shared" si="27"/>
        <v>0</v>
      </c>
      <c r="Q142" s="57"/>
    </row>
    <row r="143" spans="1:17">
      <c r="A143" s="92"/>
      <c r="B143" s="92"/>
      <c r="C143" s="61">
        <f t="shared" si="22"/>
        <v>0</v>
      </c>
      <c r="D143" s="94"/>
      <c r="H143" s="60">
        <f t="shared" si="21"/>
        <v>0</v>
      </c>
      <c r="I143" s="60">
        <f t="shared" si="29"/>
        <v>0</v>
      </c>
      <c r="K143" s="60">
        <f t="shared" si="23"/>
        <v>0</v>
      </c>
      <c r="L143" s="60" t="str">
        <f t="shared" si="24"/>
        <v>$0.00</v>
      </c>
      <c r="M143" s="60">
        <f t="shared" si="25"/>
        <v>0</v>
      </c>
      <c r="N143" s="60">
        <f t="shared" si="26"/>
        <v>0</v>
      </c>
      <c r="O143" s="60">
        <f t="shared" si="28"/>
        <v>0</v>
      </c>
      <c r="P143" s="60">
        <f t="shared" si="27"/>
        <v>0</v>
      </c>
      <c r="Q143" s="57"/>
    </row>
    <row r="144" spans="1:17">
      <c r="A144" s="92"/>
      <c r="B144" s="92"/>
      <c r="C144" s="61">
        <f t="shared" si="22"/>
        <v>0</v>
      </c>
      <c r="D144" s="94"/>
      <c r="H144" s="60">
        <f t="shared" si="21"/>
        <v>0</v>
      </c>
      <c r="I144" s="60">
        <f t="shared" si="29"/>
        <v>0</v>
      </c>
      <c r="K144" s="60">
        <f t="shared" si="23"/>
        <v>0</v>
      </c>
      <c r="L144" s="60" t="str">
        <f t="shared" si="24"/>
        <v>$0.00</v>
      </c>
      <c r="M144" s="60">
        <f t="shared" si="25"/>
        <v>0</v>
      </c>
      <c r="N144" s="60">
        <f t="shared" si="26"/>
        <v>0</v>
      </c>
      <c r="O144" s="60">
        <f t="shared" si="28"/>
        <v>0</v>
      </c>
      <c r="P144" s="60">
        <f t="shared" si="27"/>
        <v>0</v>
      </c>
      <c r="Q144" s="57"/>
    </row>
    <row r="145" spans="1:17">
      <c r="A145" s="92"/>
      <c r="B145" s="92"/>
      <c r="C145" s="61">
        <f t="shared" si="22"/>
        <v>0</v>
      </c>
      <c r="D145" s="94"/>
      <c r="H145" s="60">
        <f t="shared" si="21"/>
        <v>0</v>
      </c>
      <c r="I145" s="60">
        <f t="shared" si="29"/>
        <v>0</v>
      </c>
      <c r="K145" s="60">
        <f t="shared" si="23"/>
        <v>0</v>
      </c>
      <c r="L145" s="60" t="str">
        <f t="shared" si="24"/>
        <v>$0.00</v>
      </c>
      <c r="M145" s="60">
        <f t="shared" si="25"/>
        <v>0</v>
      </c>
      <c r="N145" s="60">
        <f t="shared" si="26"/>
        <v>0</v>
      </c>
      <c r="O145" s="60">
        <f t="shared" si="28"/>
        <v>0</v>
      </c>
      <c r="P145" s="60">
        <f t="shared" si="27"/>
        <v>0</v>
      </c>
      <c r="Q145" s="57"/>
    </row>
    <row r="146" spans="1:17">
      <c r="A146" s="92"/>
      <c r="B146" s="92"/>
      <c r="C146" s="61">
        <f t="shared" si="22"/>
        <v>0</v>
      </c>
      <c r="D146" s="94"/>
      <c r="H146" s="60">
        <f t="shared" si="21"/>
        <v>0</v>
      </c>
      <c r="I146" s="60">
        <f t="shared" si="29"/>
        <v>0</v>
      </c>
      <c r="K146" s="60">
        <f t="shared" si="23"/>
        <v>0</v>
      </c>
      <c r="L146" s="60" t="str">
        <f t="shared" si="24"/>
        <v>$0.00</v>
      </c>
      <c r="M146" s="60">
        <f t="shared" si="25"/>
        <v>0</v>
      </c>
      <c r="N146" s="60">
        <f t="shared" si="26"/>
        <v>0</v>
      </c>
      <c r="O146" s="60">
        <f t="shared" si="28"/>
        <v>0</v>
      </c>
      <c r="P146" s="60">
        <f t="shared" si="27"/>
        <v>0</v>
      </c>
      <c r="Q146" s="57"/>
    </row>
    <row r="147" spans="1:17">
      <c r="A147" s="92"/>
      <c r="B147" s="92"/>
      <c r="C147" s="61">
        <f t="shared" si="22"/>
        <v>0</v>
      </c>
      <c r="D147" s="94"/>
      <c r="H147" s="60">
        <f t="shared" si="21"/>
        <v>0</v>
      </c>
      <c r="I147" s="60">
        <f t="shared" si="29"/>
        <v>0</v>
      </c>
      <c r="K147" s="60">
        <f t="shared" si="23"/>
        <v>0</v>
      </c>
      <c r="L147" s="60" t="str">
        <f t="shared" si="24"/>
        <v>$0.00</v>
      </c>
      <c r="M147" s="60">
        <f t="shared" si="25"/>
        <v>0</v>
      </c>
      <c r="N147" s="60">
        <f t="shared" si="26"/>
        <v>0</v>
      </c>
      <c r="O147" s="60">
        <f t="shared" si="28"/>
        <v>0</v>
      </c>
      <c r="P147" s="60">
        <f t="shared" si="27"/>
        <v>0</v>
      </c>
      <c r="Q147" s="57"/>
    </row>
    <row r="148" spans="1:17">
      <c r="A148" s="92"/>
      <c r="B148" s="92"/>
      <c r="C148" s="61">
        <f t="shared" si="22"/>
        <v>0</v>
      </c>
      <c r="D148" s="94"/>
      <c r="H148" s="60">
        <f t="shared" si="21"/>
        <v>0</v>
      </c>
      <c r="I148" s="60">
        <f t="shared" si="29"/>
        <v>0</v>
      </c>
      <c r="K148" s="60">
        <f t="shared" si="23"/>
        <v>0</v>
      </c>
      <c r="L148" s="60" t="str">
        <f t="shared" si="24"/>
        <v>$0.00</v>
      </c>
      <c r="M148" s="60">
        <f t="shared" si="25"/>
        <v>0</v>
      </c>
      <c r="N148" s="60">
        <f t="shared" si="26"/>
        <v>0</v>
      </c>
      <c r="O148" s="60">
        <f t="shared" si="28"/>
        <v>0</v>
      </c>
      <c r="P148" s="60">
        <f t="shared" si="27"/>
        <v>0</v>
      </c>
      <c r="Q148" s="57"/>
    </row>
    <row r="149" spans="1:17">
      <c r="A149" s="92"/>
      <c r="B149" s="92"/>
      <c r="C149" s="61">
        <f t="shared" si="22"/>
        <v>0</v>
      </c>
      <c r="D149" s="94"/>
      <c r="H149" s="60">
        <f t="shared" si="21"/>
        <v>0</v>
      </c>
      <c r="I149" s="60">
        <f t="shared" si="29"/>
        <v>0</v>
      </c>
      <c r="K149" s="60">
        <f t="shared" si="23"/>
        <v>0</v>
      </c>
      <c r="L149" s="60" t="str">
        <f t="shared" si="24"/>
        <v>$0.00</v>
      </c>
      <c r="M149" s="60">
        <f t="shared" si="25"/>
        <v>0</v>
      </c>
      <c r="N149" s="60">
        <f t="shared" si="26"/>
        <v>0</v>
      </c>
      <c r="O149" s="60">
        <f t="shared" si="28"/>
        <v>0</v>
      </c>
      <c r="P149" s="60">
        <f t="shared" si="27"/>
        <v>0</v>
      </c>
      <c r="Q149" s="57"/>
    </row>
    <row r="150" spans="1:17">
      <c r="A150" s="92"/>
      <c r="B150" s="92"/>
      <c r="C150" s="61">
        <f t="shared" si="22"/>
        <v>0</v>
      </c>
      <c r="D150" s="94"/>
      <c r="H150" s="60">
        <f t="shared" si="21"/>
        <v>0</v>
      </c>
      <c r="I150" s="60">
        <f t="shared" si="29"/>
        <v>0</v>
      </c>
      <c r="K150" s="60">
        <f t="shared" si="23"/>
        <v>0</v>
      </c>
      <c r="L150" s="60" t="str">
        <f t="shared" si="24"/>
        <v>$0.00</v>
      </c>
      <c r="M150" s="60">
        <f t="shared" si="25"/>
        <v>0</v>
      </c>
      <c r="N150" s="60">
        <f t="shared" si="26"/>
        <v>0</v>
      </c>
      <c r="O150" s="60">
        <f t="shared" si="28"/>
        <v>0</v>
      </c>
      <c r="P150" s="60">
        <f t="shared" si="27"/>
        <v>0</v>
      </c>
      <c r="Q150" s="57"/>
    </row>
    <row r="151" spans="1:17">
      <c r="A151" s="92"/>
      <c r="B151" s="92"/>
      <c r="C151" s="61">
        <f t="shared" si="22"/>
        <v>0</v>
      </c>
      <c r="D151" s="94"/>
      <c r="H151" s="60">
        <f t="shared" si="21"/>
        <v>0</v>
      </c>
      <c r="I151" s="60">
        <f t="shared" si="29"/>
        <v>0</v>
      </c>
      <c r="K151" s="60">
        <f t="shared" si="23"/>
        <v>0</v>
      </c>
      <c r="L151" s="60" t="str">
        <f t="shared" si="24"/>
        <v>$0.00</v>
      </c>
      <c r="M151" s="60">
        <f t="shared" si="25"/>
        <v>0</v>
      </c>
      <c r="N151" s="60">
        <f t="shared" si="26"/>
        <v>0</v>
      </c>
      <c r="O151" s="60">
        <f t="shared" si="28"/>
        <v>0</v>
      </c>
      <c r="P151" s="60">
        <f t="shared" si="27"/>
        <v>0</v>
      </c>
      <c r="Q151" s="57"/>
    </row>
    <row r="152" spans="1:17">
      <c r="A152" s="92"/>
      <c r="B152" s="92"/>
      <c r="C152" s="61">
        <f t="shared" si="22"/>
        <v>0</v>
      </c>
      <c r="D152" s="94"/>
      <c r="H152" s="60">
        <f t="shared" si="21"/>
        <v>0</v>
      </c>
      <c r="I152" s="60">
        <f t="shared" si="29"/>
        <v>0</v>
      </c>
      <c r="K152" s="60">
        <f t="shared" si="23"/>
        <v>0</v>
      </c>
      <c r="L152" s="60" t="str">
        <f t="shared" si="24"/>
        <v>$0.00</v>
      </c>
      <c r="M152" s="60">
        <f t="shared" si="25"/>
        <v>0</v>
      </c>
      <c r="N152" s="60">
        <f t="shared" si="26"/>
        <v>0</v>
      </c>
      <c r="O152" s="60">
        <f t="shared" si="28"/>
        <v>0</v>
      </c>
      <c r="P152" s="60">
        <f t="shared" si="27"/>
        <v>0</v>
      </c>
      <c r="Q152" s="57"/>
    </row>
    <row r="153" spans="1:17">
      <c r="A153" s="92"/>
      <c r="B153" s="92"/>
      <c r="C153" s="61">
        <f t="shared" si="22"/>
        <v>0</v>
      </c>
      <c r="D153" s="94"/>
      <c r="H153" s="60">
        <f t="shared" si="21"/>
        <v>0</v>
      </c>
      <c r="I153" s="60">
        <f t="shared" si="29"/>
        <v>0</v>
      </c>
      <c r="K153" s="60">
        <f t="shared" si="23"/>
        <v>0</v>
      </c>
      <c r="L153" s="60" t="str">
        <f t="shared" si="24"/>
        <v>$0.00</v>
      </c>
      <c r="M153" s="60">
        <f t="shared" si="25"/>
        <v>0</v>
      </c>
      <c r="N153" s="60">
        <f t="shared" si="26"/>
        <v>0</v>
      </c>
      <c r="O153" s="60">
        <f t="shared" si="28"/>
        <v>0</v>
      </c>
      <c r="P153" s="60">
        <f t="shared" si="27"/>
        <v>0</v>
      </c>
      <c r="Q153" s="57"/>
    </row>
    <row r="154" spans="1:17">
      <c r="A154" s="92"/>
      <c r="B154" s="92"/>
      <c r="C154" s="61">
        <f t="shared" si="22"/>
        <v>0</v>
      </c>
      <c r="D154" s="94"/>
      <c r="H154" s="60">
        <f t="shared" si="21"/>
        <v>0</v>
      </c>
      <c r="I154" s="60">
        <f t="shared" si="29"/>
        <v>0</v>
      </c>
      <c r="K154" s="60">
        <f t="shared" si="23"/>
        <v>0</v>
      </c>
      <c r="L154" s="60" t="str">
        <f t="shared" si="24"/>
        <v>$0.00</v>
      </c>
      <c r="M154" s="60">
        <f t="shared" si="25"/>
        <v>0</v>
      </c>
      <c r="N154" s="60">
        <f t="shared" si="26"/>
        <v>0</v>
      </c>
      <c r="O154" s="60">
        <f t="shared" si="28"/>
        <v>0</v>
      </c>
      <c r="P154" s="60">
        <f t="shared" si="27"/>
        <v>0</v>
      </c>
      <c r="Q154" s="57"/>
    </row>
    <row r="155" spans="1:17">
      <c r="A155" s="92"/>
      <c r="B155" s="92"/>
      <c r="C155" s="61">
        <f t="shared" si="22"/>
        <v>0</v>
      </c>
      <c r="D155" s="94"/>
      <c r="H155" s="60">
        <f t="shared" si="21"/>
        <v>0</v>
      </c>
      <c r="I155" s="60">
        <f t="shared" si="29"/>
        <v>0</v>
      </c>
      <c r="K155" s="60">
        <f t="shared" si="23"/>
        <v>0</v>
      </c>
      <c r="L155" s="60" t="str">
        <f t="shared" si="24"/>
        <v>$0.00</v>
      </c>
      <c r="M155" s="60">
        <f t="shared" si="25"/>
        <v>0</v>
      </c>
      <c r="N155" s="60">
        <f t="shared" si="26"/>
        <v>0</v>
      </c>
      <c r="O155" s="60">
        <f t="shared" si="28"/>
        <v>0</v>
      </c>
      <c r="P155" s="60">
        <f t="shared" si="27"/>
        <v>0</v>
      </c>
      <c r="Q155" s="57"/>
    </row>
    <row r="156" spans="1:17">
      <c r="A156" s="92"/>
      <c r="B156" s="92"/>
      <c r="C156" s="61">
        <f t="shared" si="22"/>
        <v>0</v>
      </c>
      <c r="D156" s="94"/>
      <c r="H156" s="60">
        <f t="shared" si="21"/>
        <v>0</v>
      </c>
      <c r="I156" s="60">
        <f t="shared" si="29"/>
        <v>0</v>
      </c>
      <c r="K156" s="60">
        <f t="shared" si="23"/>
        <v>0</v>
      </c>
      <c r="L156" s="60" t="str">
        <f t="shared" si="24"/>
        <v>$0.00</v>
      </c>
      <c r="M156" s="60">
        <f t="shared" si="25"/>
        <v>0</v>
      </c>
      <c r="N156" s="60">
        <f t="shared" si="26"/>
        <v>0</v>
      </c>
      <c r="O156" s="60">
        <f t="shared" si="28"/>
        <v>0</v>
      </c>
      <c r="P156" s="60">
        <f t="shared" si="27"/>
        <v>0</v>
      </c>
      <c r="Q156" s="57"/>
    </row>
    <row r="157" spans="1:17">
      <c r="A157" s="92"/>
      <c r="B157" s="92"/>
      <c r="C157" s="61">
        <f t="shared" si="22"/>
        <v>0</v>
      </c>
      <c r="D157" s="94"/>
      <c r="H157" s="60">
        <f t="shared" si="21"/>
        <v>0</v>
      </c>
      <c r="I157" s="60">
        <f t="shared" si="29"/>
        <v>0</v>
      </c>
      <c r="K157" s="60">
        <f t="shared" si="23"/>
        <v>0</v>
      </c>
      <c r="L157" s="60" t="str">
        <f t="shared" si="24"/>
        <v>$0.00</v>
      </c>
      <c r="M157" s="60">
        <f t="shared" si="25"/>
        <v>0</v>
      </c>
      <c r="N157" s="60">
        <f t="shared" si="26"/>
        <v>0</v>
      </c>
      <c r="O157" s="60">
        <f t="shared" si="28"/>
        <v>0</v>
      </c>
      <c r="P157" s="60">
        <f t="shared" si="27"/>
        <v>0</v>
      </c>
      <c r="Q157" s="57"/>
    </row>
    <row r="158" spans="1:17">
      <c r="A158" s="92"/>
      <c r="B158" s="92"/>
      <c r="C158" s="61">
        <f t="shared" si="22"/>
        <v>0</v>
      </c>
      <c r="D158" s="94"/>
      <c r="H158" s="60">
        <f t="shared" si="21"/>
        <v>0</v>
      </c>
      <c r="I158" s="60">
        <f t="shared" si="29"/>
        <v>0</v>
      </c>
      <c r="K158" s="60">
        <f t="shared" si="23"/>
        <v>0</v>
      </c>
      <c r="L158" s="60" t="str">
        <f t="shared" si="24"/>
        <v>$0.00</v>
      </c>
      <c r="M158" s="60">
        <f t="shared" si="25"/>
        <v>0</v>
      </c>
      <c r="N158" s="60">
        <f t="shared" si="26"/>
        <v>0</v>
      </c>
      <c r="O158" s="60">
        <f t="shared" si="28"/>
        <v>0</v>
      </c>
      <c r="P158" s="60">
        <f t="shared" si="27"/>
        <v>0</v>
      </c>
      <c r="Q158" s="57"/>
    </row>
    <row r="159" spans="1:17">
      <c r="A159" s="92"/>
      <c r="B159" s="92"/>
      <c r="C159" s="61">
        <f t="shared" si="22"/>
        <v>0</v>
      </c>
      <c r="D159" s="94"/>
      <c r="H159" s="60">
        <f t="shared" si="21"/>
        <v>0</v>
      </c>
      <c r="I159" s="60">
        <f t="shared" si="29"/>
        <v>0</v>
      </c>
      <c r="K159" s="60">
        <f t="shared" si="23"/>
        <v>0</v>
      </c>
      <c r="L159" s="60" t="str">
        <f t="shared" si="24"/>
        <v>$0.00</v>
      </c>
      <c r="M159" s="60">
        <f t="shared" si="25"/>
        <v>0</v>
      </c>
      <c r="N159" s="60">
        <f t="shared" si="26"/>
        <v>0</v>
      </c>
      <c r="O159" s="60">
        <f t="shared" si="28"/>
        <v>0</v>
      </c>
      <c r="P159" s="60">
        <f t="shared" si="27"/>
        <v>0</v>
      </c>
      <c r="Q159" s="57"/>
    </row>
    <row r="160" spans="1:17">
      <c r="A160" s="92"/>
      <c r="B160" s="92"/>
      <c r="C160" s="61">
        <f t="shared" si="22"/>
        <v>0</v>
      </c>
      <c r="D160" s="94"/>
      <c r="H160" s="60">
        <f t="shared" si="21"/>
        <v>0</v>
      </c>
      <c r="I160" s="60">
        <f t="shared" si="29"/>
        <v>0</v>
      </c>
      <c r="K160" s="60">
        <f t="shared" si="23"/>
        <v>0</v>
      </c>
      <c r="L160" s="60" t="str">
        <f t="shared" si="24"/>
        <v>$0.00</v>
      </c>
      <c r="M160" s="60">
        <f t="shared" si="25"/>
        <v>0</v>
      </c>
      <c r="N160" s="60">
        <f t="shared" si="26"/>
        <v>0</v>
      </c>
      <c r="O160" s="60">
        <f t="shared" si="28"/>
        <v>0</v>
      </c>
      <c r="P160" s="60">
        <f t="shared" si="27"/>
        <v>0</v>
      </c>
      <c r="Q160" s="57"/>
    </row>
    <row r="161" spans="1:17">
      <c r="A161" s="92"/>
      <c r="B161" s="92"/>
      <c r="C161" s="61">
        <f t="shared" si="22"/>
        <v>0</v>
      </c>
      <c r="D161" s="94"/>
      <c r="H161" s="60">
        <f t="shared" si="21"/>
        <v>0</v>
      </c>
      <c r="I161" s="60">
        <f t="shared" si="29"/>
        <v>0</v>
      </c>
      <c r="K161" s="60">
        <f t="shared" si="23"/>
        <v>0</v>
      </c>
      <c r="L161" s="60" t="str">
        <f t="shared" si="24"/>
        <v>$0.00</v>
      </c>
      <c r="M161" s="60">
        <f t="shared" si="25"/>
        <v>0</v>
      </c>
      <c r="N161" s="60">
        <f t="shared" si="26"/>
        <v>0</v>
      </c>
      <c r="O161" s="60">
        <f t="shared" si="28"/>
        <v>0</v>
      </c>
      <c r="P161" s="60">
        <f t="shared" si="27"/>
        <v>0</v>
      </c>
      <c r="Q161" s="57"/>
    </row>
    <row r="162" spans="1:17">
      <c r="A162" s="92"/>
      <c r="B162" s="92"/>
      <c r="C162" s="61">
        <f t="shared" si="22"/>
        <v>0</v>
      </c>
      <c r="D162" s="94"/>
      <c r="H162" s="60">
        <f t="shared" si="21"/>
        <v>0</v>
      </c>
      <c r="I162" s="60">
        <f t="shared" si="29"/>
        <v>0</v>
      </c>
      <c r="K162" s="60">
        <f t="shared" si="23"/>
        <v>0</v>
      </c>
      <c r="L162" s="60" t="str">
        <f t="shared" si="24"/>
        <v>$0.00</v>
      </c>
      <c r="M162" s="60">
        <f t="shared" si="25"/>
        <v>0</v>
      </c>
      <c r="N162" s="60">
        <f t="shared" si="26"/>
        <v>0</v>
      </c>
      <c r="O162" s="60">
        <f t="shared" si="28"/>
        <v>0</v>
      </c>
      <c r="P162" s="60">
        <f t="shared" si="27"/>
        <v>0</v>
      </c>
      <c r="Q162" s="57"/>
    </row>
    <row r="163" spans="1:17">
      <c r="A163" s="92"/>
      <c r="B163" s="92"/>
      <c r="C163" s="61">
        <f t="shared" si="22"/>
        <v>0</v>
      </c>
      <c r="D163" s="94"/>
      <c r="H163" s="60">
        <f t="shared" si="21"/>
        <v>0</v>
      </c>
      <c r="I163" s="60">
        <f t="shared" si="29"/>
        <v>0</v>
      </c>
      <c r="K163" s="60">
        <f t="shared" si="23"/>
        <v>0</v>
      </c>
      <c r="L163" s="60" t="str">
        <f t="shared" si="24"/>
        <v>$0.00</v>
      </c>
      <c r="M163" s="60">
        <f t="shared" si="25"/>
        <v>0</v>
      </c>
      <c r="N163" s="60">
        <f t="shared" si="26"/>
        <v>0</v>
      </c>
      <c r="O163" s="60">
        <f t="shared" si="28"/>
        <v>0</v>
      </c>
      <c r="P163" s="60">
        <f t="shared" si="27"/>
        <v>0</v>
      </c>
      <c r="Q163" s="57"/>
    </row>
    <row r="164" spans="1:17">
      <c r="A164" s="92"/>
      <c r="B164" s="92"/>
      <c r="C164" s="61">
        <f t="shared" si="22"/>
        <v>0</v>
      </c>
      <c r="D164" s="94"/>
      <c r="H164" s="60">
        <f t="shared" si="21"/>
        <v>0</v>
      </c>
      <c r="I164" s="60">
        <f t="shared" si="29"/>
        <v>0</v>
      </c>
      <c r="K164" s="60">
        <f t="shared" si="23"/>
        <v>0</v>
      </c>
      <c r="L164" s="60" t="str">
        <f t="shared" si="24"/>
        <v>$0.00</v>
      </c>
      <c r="M164" s="60">
        <f t="shared" si="25"/>
        <v>0</v>
      </c>
      <c r="N164" s="60">
        <f t="shared" si="26"/>
        <v>0</v>
      </c>
      <c r="O164" s="60">
        <f t="shared" si="28"/>
        <v>0</v>
      </c>
      <c r="P164" s="60">
        <f t="shared" si="27"/>
        <v>0</v>
      </c>
      <c r="Q164" s="57"/>
    </row>
    <row r="165" spans="1:17">
      <c r="A165" s="92"/>
      <c r="B165" s="92"/>
      <c r="C165" s="61">
        <f t="shared" si="22"/>
        <v>0</v>
      </c>
      <c r="D165" s="94"/>
      <c r="H165" s="60">
        <f t="shared" si="21"/>
        <v>0</v>
      </c>
      <c r="I165" s="60">
        <f t="shared" si="29"/>
        <v>0</v>
      </c>
      <c r="K165" s="60">
        <f t="shared" si="23"/>
        <v>0</v>
      </c>
      <c r="L165" s="60" t="str">
        <f t="shared" si="24"/>
        <v>$0.00</v>
      </c>
      <c r="M165" s="60">
        <f t="shared" si="25"/>
        <v>0</v>
      </c>
      <c r="N165" s="60">
        <f t="shared" si="26"/>
        <v>0</v>
      </c>
      <c r="O165" s="60">
        <f t="shared" si="28"/>
        <v>0</v>
      </c>
      <c r="P165" s="60">
        <f t="shared" si="27"/>
        <v>0</v>
      </c>
      <c r="Q165" s="57"/>
    </row>
    <row r="166" spans="1:17">
      <c r="A166" s="92"/>
      <c r="B166" s="92"/>
      <c r="C166" s="61">
        <f t="shared" si="22"/>
        <v>0</v>
      </c>
      <c r="D166" s="94"/>
      <c r="H166" s="60">
        <f t="shared" si="21"/>
        <v>0</v>
      </c>
      <c r="I166" s="60">
        <f t="shared" si="29"/>
        <v>0</v>
      </c>
      <c r="K166" s="60">
        <f t="shared" si="23"/>
        <v>0</v>
      </c>
      <c r="L166" s="60" t="str">
        <f t="shared" si="24"/>
        <v>$0.00</v>
      </c>
      <c r="M166" s="60">
        <f t="shared" si="25"/>
        <v>0</v>
      </c>
      <c r="N166" s="60">
        <f t="shared" si="26"/>
        <v>0</v>
      </c>
      <c r="O166" s="60">
        <f t="shared" si="28"/>
        <v>0</v>
      </c>
      <c r="P166" s="60">
        <f t="shared" si="27"/>
        <v>0</v>
      </c>
      <c r="Q166" s="57"/>
    </row>
    <row r="167" spans="1:17">
      <c r="A167" s="92"/>
      <c r="B167" s="92"/>
      <c r="C167" s="61">
        <f t="shared" si="22"/>
        <v>0</v>
      </c>
      <c r="D167" s="94"/>
      <c r="H167" s="60">
        <f t="shared" si="21"/>
        <v>0</v>
      </c>
      <c r="I167" s="60">
        <f t="shared" si="29"/>
        <v>0</v>
      </c>
      <c r="K167" s="60">
        <f t="shared" si="23"/>
        <v>0</v>
      </c>
      <c r="L167" s="60" t="str">
        <f t="shared" si="24"/>
        <v>$0.00</v>
      </c>
      <c r="M167" s="60">
        <f t="shared" si="25"/>
        <v>0</v>
      </c>
      <c r="N167" s="60">
        <f t="shared" si="26"/>
        <v>0</v>
      </c>
      <c r="O167" s="60">
        <f t="shared" si="28"/>
        <v>0</v>
      </c>
      <c r="P167" s="60">
        <f t="shared" si="27"/>
        <v>0</v>
      </c>
      <c r="Q167" s="57"/>
    </row>
    <row r="168" spans="1:17">
      <c r="A168" s="92"/>
      <c r="B168" s="92"/>
      <c r="C168" s="61">
        <f t="shared" si="22"/>
        <v>0</v>
      </c>
      <c r="D168" s="94"/>
      <c r="H168" s="60">
        <f t="shared" si="21"/>
        <v>0</v>
      </c>
      <c r="I168" s="60">
        <f t="shared" si="29"/>
        <v>0</v>
      </c>
      <c r="K168" s="60">
        <f t="shared" si="23"/>
        <v>0</v>
      </c>
      <c r="L168" s="60" t="str">
        <f t="shared" si="24"/>
        <v>$0.00</v>
      </c>
      <c r="M168" s="60">
        <f t="shared" si="25"/>
        <v>0</v>
      </c>
      <c r="N168" s="60">
        <f t="shared" si="26"/>
        <v>0</v>
      </c>
      <c r="O168" s="60">
        <f t="shared" si="28"/>
        <v>0</v>
      </c>
      <c r="P168" s="60">
        <f t="shared" si="27"/>
        <v>0</v>
      </c>
      <c r="Q168" s="57"/>
    </row>
    <row r="169" spans="1:17">
      <c r="A169" s="92"/>
      <c r="B169" s="92"/>
      <c r="C169" s="61">
        <f t="shared" si="22"/>
        <v>0</v>
      </c>
      <c r="D169" s="94"/>
      <c r="H169" s="60">
        <f t="shared" si="21"/>
        <v>0</v>
      </c>
      <c r="I169" s="60">
        <f t="shared" si="29"/>
        <v>0</v>
      </c>
      <c r="K169" s="60">
        <f t="shared" si="23"/>
        <v>0</v>
      </c>
      <c r="L169" s="60" t="str">
        <f t="shared" si="24"/>
        <v>$0.00</v>
      </c>
      <c r="M169" s="60">
        <f t="shared" si="25"/>
        <v>0</v>
      </c>
      <c r="N169" s="60">
        <f t="shared" si="26"/>
        <v>0</v>
      </c>
      <c r="O169" s="60">
        <f t="shared" si="28"/>
        <v>0</v>
      </c>
      <c r="P169" s="60">
        <f t="shared" si="27"/>
        <v>0</v>
      </c>
      <c r="Q169" s="57"/>
    </row>
    <row r="170" spans="1:17">
      <c r="A170" s="92"/>
      <c r="B170" s="92"/>
      <c r="C170" s="61">
        <f t="shared" si="22"/>
        <v>0</v>
      </c>
      <c r="D170" s="94"/>
      <c r="H170" s="60">
        <f t="shared" si="21"/>
        <v>0</v>
      </c>
      <c r="I170" s="60">
        <f t="shared" si="29"/>
        <v>0</v>
      </c>
      <c r="K170" s="60">
        <f t="shared" si="23"/>
        <v>0</v>
      </c>
      <c r="L170" s="60" t="str">
        <f t="shared" si="24"/>
        <v>$0.00</v>
      </c>
      <c r="M170" s="60">
        <f t="shared" si="25"/>
        <v>0</v>
      </c>
      <c r="N170" s="60">
        <f t="shared" si="26"/>
        <v>0</v>
      </c>
      <c r="O170" s="60">
        <f t="shared" si="28"/>
        <v>0</v>
      </c>
      <c r="P170" s="60">
        <f t="shared" si="27"/>
        <v>0</v>
      </c>
      <c r="Q170" s="57"/>
    </row>
    <row r="171" spans="1:17">
      <c r="A171" s="92"/>
      <c r="B171" s="92"/>
      <c r="C171" s="61">
        <f t="shared" si="22"/>
        <v>0</v>
      </c>
      <c r="D171" s="94"/>
      <c r="H171" s="60">
        <f t="shared" si="21"/>
        <v>0</v>
      </c>
      <c r="I171" s="60">
        <f t="shared" si="29"/>
        <v>0</v>
      </c>
      <c r="K171" s="60">
        <f t="shared" si="23"/>
        <v>0</v>
      </c>
      <c r="L171" s="60" t="str">
        <f t="shared" si="24"/>
        <v>$0.00</v>
      </c>
      <c r="M171" s="60">
        <f t="shared" si="25"/>
        <v>0</v>
      </c>
      <c r="N171" s="60">
        <f t="shared" si="26"/>
        <v>0</v>
      </c>
      <c r="O171" s="60">
        <f t="shared" si="28"/>
        <v>0</v>
      </c>
      <c r="P171" s="60">
        <f t="shared" si="27"/>
        <v>0</v>
      </c>
      <c r="Q171" s="57"/>
    </row>
    <row r="172" spans="1:17">
      <c r="A172" s="92"/>
      <c r="B172" s="92"/>
      <c r="C172" s="61">
        <f t="shared" si="22"/>
        <v>0</v>
      </c>
      <c r="D172" s="94"/>
      <c r="H172" s="60">
        <f t="shared" si="21"/>
        <v>0</v>
      </c>
      <c r="I172" s="60">
        <f t="shared" si="29"/>
        <v>0</v>
      </c>
      <c r="K172" s="60">
        <f t="shared" si="23"/>
        <v>0</v>
      </c>
      <c r="L172" s="60" t="str">
        <f t="shared" si="24"/>
        <v>$0.00</v>
      </c>
      <c r="M172" s="60">
        <f t="shared" si="25"/>
        <v>0</v>
      </c>
      <c r="N172" s="60">
        <f t="shared" si="26"/>
        <v>0</v>
      </c>
      <c r="O172" s="60">
        <f t="shared" si="28"/>
        <v>0</v>
      </c>
      <c r="P172" s="60">
        <f t="shared" si="27"/>
        <v>0</v>
      </c>
      <c r="Q172" s="57"/>
    </row>
    <row r="173" spans="1:17">
      <c r="A173" s="92"/>
      <c r="B173" s="92"/>
      <c r="C173" s="61">
        <f t="shared" si="22"/>
        <v>0</v>
      </c>
      <c r="D173" s="94"/>
      <c r="H173" s="60">
        <f t="shared" si="21"/>
        <v>0</v>
      </c>
      <c r="I173" s="60">
        <f t="shared" si="29"/>
        <v>0</v>
      </c>
      <c r="K173" s="60">
        <f t="shared" si="23"/>
        <v>0</v>
      </c>
      <c r="L173" s="60" t="str">
        <f t="shared" si="24"/>
        <v>$0.00</v>
      </c>
      <c r="M173" s="60">
        <f t="shared" si="25"/>
        <v>0</v>
      </c>
      <c r="N173" s="60">
        <f t="shared" si="26"/>
        <v>0</v>
      </c>
      <c r="O173" s="60">
        <f t="shared" si="28"/>
        <v>0</v>
      </c>
      <c r="P173" s="60">
        <f t="shared" si="27"/>
        <v>0</v>
      </c>
      <c r="Q173" s="57"/>
    </row>
    <row r="174" spans="1:17">
      <c r="A174" s="92"/>
      <c r="B174" s="92"/>
      <c r="C174" s="61">
        <f t="shared" si="22"/>
        <v>0</v>
      </c>
      <c r="D174" s="94"/>
      <c r="H174" s="60">
        <f t="shared" si="21"/>
        <v>0</v>
      </c>
      <c r="I174" s="60">
        <f t="shared" si="29"/>
        <v>0</v>
      </c>
      <c r="K174" s="60">
        <f t="shared" si="23"/>
        <v>0</v>
      </c>
      <c r="L174" s="60" t="str">
        <f t="shared" si="24"/>
        <v>$0.00</v>
      </c>
      <c r="M174" s="60">
        <f t="shared" si="25"/>
        <v>0</v>
      </c>
      <c r="N174" s="60">
        <f t="shared" si="26"/>
        <v>0</v>
      </c>
      <c r="O174" s="60">
        <f t="shared" si="28"/>
        <v>0</v>
      </c>
      <c r="P174" s="60">
        <f t="shared" si="27"/>
        <v>0</v>
      </c>
      <c r="Q174" s="57"/>
    </row>
    <row r="175" spans="1:17">
      <c r="A175" s="92"/>
      <c r="B175" s="92"/>
      <c r="C175" s="61">
        <f t="shared" si="22"/>
        <v>0</v>
      </c>
      <c r="D175" s="94"/>
      <c r="H175" s="60">
        <f t="shared" si="21"/>
        <v>0</v>
      </c>
      <c r="I175" s="60">
        <f t="shared" si="29"/>
        <v>0</v>
      </c>
      <c r="K175" s="60">
        <f t="shared" si="23"/>
        <v>0</v>
      </c>
      <c r="L175" s="60" t="str">
        <f t="shared" si="24"/>
        <v>$0.00</v>
      </c>
      <c r="M175" s="60">
        <f t="shared" si="25"/>
        <v>0</v>
      </c>
      <c r="N175" s="60">
        <f t="shared" si="26"/>
        <v>0</v>
      </c>
      <c r="O175" s="60">
        <f t="shared" si="28"/>
        <v>0</v>
      </c>
      <c r="P175" s="60">
        <f t="shared" si="27"/>
        <v>0</v>
      </c>
      <c r="Q175" s="57"/>
    </row>
    <row r="176" spans="1:17">
      <c r="A176" s="92"/>
      <c r="B176" s="92"/>
      <c r="C176" s="61">
        <f t="shared" si="22"/>
        <v>0</v>
      </c>
      <c r="D176" s="94"/>
      <c r="H176" s="60">
        <f t="shared" si="21"/>
        <v>0</v>
      </c>
      <c r="I176" s="60">
        <f t="shared" si="29"/>
        <v>0</v>
      </c>
      <c r="K176" s="60">
        <f t="shared" si="23"/>
        <v>0</v>
      </c>
      <c r="L176" s="60" t="str">
        <f t="shared" si="24"/>
        <v>$0.00</v>
      </c>
      <c r="M176" s="60">
        <f t="shared" si="25"/>
        <v>0</v>
      </c>
      <c r="N176" s="60">
        <f t="shared" si="26"/>
        <v>0</v>
      </c>
      <c r="O176" s="60">
        <f t="shared" si="28"/>
        <v>0</v>
      </c>
      <c r="P176" s="60">
        <f t="shared" si="27"/>
        <v>0</v>
      </c>
      <c r="Q176" s="57"/>
    </row>
    <row r="177" spans="1:17">
      <c r="A177" s="92"/>
      <c r="B177" s="92"/>
      <c r="C177" s="61">
        <f t="shared" si="22"/>
        <v>0</v>
      </c>
      <c r="D177" s="94"/>
      <c r="H177" s="60">
        <f t="shared" si="21"/>
        <v>0</v>
      </c>
      <c r="I177" s="60">
        <f t="shared" si="29"/>
        <v>0</v>
      </c>
      <c r="K177" s="60">
        <f t="shared" si="23"/>
        <v>0</v>
      </c>
      <c r="L177" s="60" t="str">
        <f t="shared" si="24"/>
        <v>$0.00</v>
      </c>
      <c r="M177" s="60">
        <f t="shared" si="25"/>
        <v>0</v>
      </c>
      <c r="N177" s="60">
        <f t="shared" si="26"/>
        <v>0</v>
      </c>
      <c r="O177" s="60">
        <f t="shared" si="28"/>
        <v>0</v>
      </c>
      <c r="P177" s="60">
        <f t="shared" si="27"/>
        <v>0</v>
      </c>
      <c r="Q177" s="57"/>
    </row>
    <row r="178" spans="1:17">
      <c r="A178" s="92"/>
      <c r="B178" s="92"/>
      <c r="C178" s="61">
        <f t="shared" si="22"/>
        <v>0</v>
      </c>
      <c r="D178" s="94"/>
      <c r="H178" s="60">
        <f t="shared" si="21"/>
        <v>0</v>
      </c>
      <c r="I178" s="60">
        <f t="shared" si="29"/>
        <v>0</v>
      </c>
      <c r="K178" s="60">
        <f t="shared" si="23"/>
        <v>0</v>
      </c>
      <c r="L178" s="60" t="str">
        <f t="shared" si="24"/>
        <v>$0.00</v>
      </c>
      <c r="M178" s="60">
        <f t="shared" si="25"/>
        <v>0</v>
      </c>
      <c r="N178" s="60">
        <f t="shared" si="26"/>
        <v>0</v>
      </c>
      <c r="O178" s="60">
        <f t="shared" si="28"/>
        <v>0</v>
      </c>
      <c r="P178" s="60">
        <f t="shared" si="27"/>
        <v>0</v>
      </c>
      <c r="Q178" s="57"/>
    </row>
    <row r="179" spans="1:17">
      <c r="A179" s="92"/>
      <c r="B179" s="92"/>
      <c r="C179" s="61">
        <f t="shared" si="22"/>
        <v>0</v>
      </c>
      <c r="D179" s="94"/>
      <c r="H179" s="60">
        <f t="shared" si="21"/>
        <v>0</v>
      </c>
      <c r="I179" s="60">
        <f t="shared" si="29"/>
        <v>0</v>
      </c>
      <c r="K179" s="60">
        <f t="shared" si="23"/>
        <v>0</v>
      </c>
      <c r="L179" s="60" t="str">
        <f t="shared" si="24"/>
        <v>$0.00</v>
      </c>
      <c r="M179" s="60">
        <f t="shared" si="25"/>
        <v>0</v>
      </c>
      <c r="N179" s="60">
        <f t="shared" si="26"/>
        <v>0</v>
      </c>
      <c r="O179" s="60">
        <f t="shared" si="28"/>
        <v>0</v>
      </c>
      <c r="P179" s="60">
        <f t="shared" si="27"/>
        <v>0</v>
      </c>
      <c r="Q179" s="57"/>
    </row>
    <row r="180" spans="1:17">
      <c r="A180" s="92"/>
      <c r="B180" s="92"/>
      <c r="C180" s="61">
        <f t="shared" si="22"/>
        <v>0</v>
      </c>
      <c r="D180" s="94"/>
      <c r="H180" s="60">
        <f t="shared" si="21"/>
        <v>0</v>
      </c>
      <c r="I180" s="60">
        <f t="shared" si="29"/>
        <v>0</v>
      </c>
      <c r="K180" s="60">
        <f t="shared" si="23"/>
        <v>0</v>
      </c>
      <c r="L180" s="60" t="str">
        <f t="shared" si="24"/>
        <v>$0.00</v>
      </c>
      <c r="M180" s="60">
        <f t="shared" si="25"/>
        <v>0</v>
      </c>
      <c r="N180" s="60">
        <f t="shared" si="26"/>
        <v>0</v>
      </c>
      <c r="O180" s="60">
        <f t="shared" si="28"/>
        <v>0</v>
      </c>
      <c r="P180" s="60">
        <f t="shared" si="27"/>
        <v>0</v>
      </c>
      <c r="Q180" s="57"/>
    </row>
    <row r="181" spans="1:17">
      <c r="A181" s="92"/>
      <c r="B181" s="92"/>
      <c r="C181" s="61">
        <f t="shared" si="22"/>
        <v>0</v>
      </c>
      <c r="D181" s="94"/>
      <c r="H181" s="60">
        <f t="shared" si="21"/>
        <v>0</v>
      </c>
      <c r="I181" s="60">
        <f t="shared" si="29"/>
        <v>0</v>
      </c>
      <c r="K181" s="60">
        <f t="shared" si="23"/>
        <v>0</v>
      </c>
      <c r="L181" s="60" t="str">
        <f t="shared" si="24"/>
        <v>$0.00</v>
      </c>
      <c r="M181" s="60">
        <f t="shared" si="25"/>
        <v>0</v>
      </c>
      <c r="N181" s="60">
        <f t="shared" si="26"/>
        <v>0</v>
      </c>
      <c r="O181" s="60">
        <f t="shared" si="28"/>
        <v>0</v>
      </c>
      <c r="P181" s="60">
        <f t="shared" si="27"/>
        <v>0</v>
      </c>
      <c r="Q181" s="57"/>
    </row>
    <row r="182" spans="1:17">
      <c r="A182" s="92"/>
      <c r="B182" s="92"/>
      <c r="C182" s="61">
        <f t="shared" si="22"/>
        <v>0</v>
      </c>
      <c r="D182" s="94"/>
      <c r="H182" s="60">
        <f t="shared" si="21"/>
        <v>0</v>
      </c>
      <c r="I182" s="60">
        <f t="shared" si="29"/>
        <v>0</v>
      </c>
      <c r="K182" s="60">
        <f t="shared" si="23"/>
        <v>0</v>
      </c>
      <c r="L182" s="60" t="str">
        <f t="shared" si="24"/>
        <v>$0.00</v>
      </c>
      <c r="M182" s="60">
        <f t="shared" si="25"/>
        <v>0</v>
      </c>
      <c r="N182" s="60">
        <f t="shared" si="26"/>
        <v>0</v>
      </c>
      <c r="O182" s="60">
        <f t="shared" si="28"/>
        <v>0</v>
      </c>
      <c r="P182" s="60">
        <f t="shared" si="27"/>
        <v>0</v>
      </c>
      <c r="Q182" s="57"/>
    </row>
    <row r="183" spans="1:17">
      <c r="A183" s="92"/>
      <c r="B183" s="92"/>
      <c r="C183" s="61">
        <f t="shared" si="22"/>
        <v>0</v>
      </c>
      <c r="D183" s="94"/>
      <c r="H183" s="60">
        <f t="shared" si="21"/>
        <v>0</v>
      </c>
      <c r="I183" s="60">
        <f t="shared" si="29"/>
        <v>0</v>
      </c>
      <c r="K183" s="60">
        <f t="shared" si="23"/>
        <v>0</v>
      </c>
      <c r="L183" s="60" t="str">
        <f t="shared" si="24"/>
        <v>$0.00</v>
      </c>
      <c r="M183" s="60">
        <f t="shared" si="25"/>
        <v>0</v>
      </c>
      <c r="N183" s="60">
        <f t="shared" si="26"/>
        <v>0</v>
      </c>
      <c r="O183" s="60">
        <f t="shared" si="28"/>
        <v>0</v>
      </c>
      <c r="P183" s="60">
        <f t="shared" si="27"/>
        <v>0</v>
      </c>
      <c r="Q183" s="57"/>
    </row>
    <row r="184" spans="1:17">
      <c r="A184" s="92"/>
      <c r="B184" s="92"/>
      <c r="C184" s="61">
        <f t="shared" si="22"/>
        <v>0</v>
      </c>
      <c r="D184" s="94"/>
      <c r="H184" s="60">
        <f t="shared" si="21"/>
        <v>0</v>
      </c>
      <c r="I184" s="60">
        <f t="shared" si="29"/>
        <v>0</v>
      </c>
      <c r="K184" s="60">
        <f t="shared" si="23"/>
        <v>0</v>
      </c>
      <c r="L184" s="60" t="str">
        <f t="shared" si="24"/>
        <v>$0.00</v>
      </c>
      <c r="M184" s="60">
        <f t="shared" si="25"/>
        <v>0</v>
      </c>
      <c r="N184" s="60">
        <f t="shared" si="26"/>
        <v>0</v>
      </c>
      <c r="O184" s="60">
        <f t="shared" si="28"/>
        <v>0</v>
      </c>
      <c r="P184" s="60">
        <f t="shared" si="27"/>
        <v>0</v>
      </c>
      <c r="Q184" s="57"/>
    </row>
    <row r="185" spans="1:17">
      <c r="A185" s="92"/>
      <c r="B185" s="92"/>
      <c r="C185" s="61">
        <f t="shared" si="22"/>
        <v>0</v>
      </c>
      <c r="D185" s="94"/>
      <c r="H185" s="60">
        <f t="shared" si="21"/>
        <v>0</v>
      </c>
      <c r="I185" s="60">
        <f t="shared" si="29"/>
        <v>0</v>
      </c>
      <c r="K185" s="60">
        <f t="shared" si="23"/>
        <v>0</v>
      </c>
      <c r="L185" s="60" t="str">
        <f t="shared" si="24"/>
        <v>$0.00</v>
      </c>
      <c r="M185" s="60">
        <f t="shared" si="25"/>
        <v>0</v>
      </c>
      <c r="N185" s="60">
        <f t="shared" si="26"/>
        <v>0</v>
      </c>
      <c r="O185" s="60">
        <f t="shared" si="28"/>
        <v>0</v>
      </c>
      <c r="P185" s="60">
        <f t="shared" si="27"/>
        <v>0</v>
      </c>
      <c r="Q185" s="57"/>
    </row>
    <row r="186" spans="1:17">
      <c r="A186" s="92"/>
      <c r="B186" s="92"/>
      <c r="C186" s="61">
        <f t="shared" si="22"/>
        <v>0</v>
      </c>
      <c r="D186" s="94"/>
      <c r="H186" s="60">
        <f t="shared" si="21"/>
        <v>0</v>
      </c>
      <c r="I186" s="60">
        <f t="shared" si="29"/>
        <v>0</v>
      </c>
      <c r="K186" s="60">
        <f t="shared" si="23"/>
        <v>0</v>
      </c>
      <c r="L186" s="60" t="str">
        <f t="shared" si="24"/>
        <v>$0.00</v>
      </c>
      <c r="M186" s="60">
        <f t="shared" si="25"/>
        <v>0</v>
      </c>
      <c r="N186" s="60">
        <f t="shared" si="26"/>
        <v>0</v>
      </c>
      <c r="O186" s="60">
        <f t="shared" si="28"/>
        <v>0</v>
      </c>
      <c r="P186" s="60">
        <f t="shared" si="27"/>
        <v>0</v>
      </c>
      <c r="Q186" s="57"/>
    </row>
    <row r="187" spans="1:17">
      <c r="A187" s="92"/>
      <c r="B187" s="92"/>
      <c r="C187" s="61">
        <f t="shared" si="22"/>
        <v>0</v>
      </c>
      <c r="D187" s="94"/>
      <c r="H187" s="60">
        <f t="shared" si="21"/>
        <v>0</v>
      </c>
      <c r="I187" s="60">
        <f t="shared" si="29"/>
        <v>0</v>
      </c>
      <c r="K187" s="60">
        <f t="shared" si="23"/>
        <v>0</v>
      </c>
      <c r="L187" s="60" t="str">
        <f t="shared" si="24"/>
        <v>$0.00</v>
      </c>
      <c r="M187" s="60">
        <f t="shared" si="25"/>
        <v>0</v>
      </c>
      <c r="N187" s="60">
        <f t="shared" si="26"/>
        <v>0</v>
      </c>
      <c r="O187" s="60">
        <f t="shared" si="28"/>
        <v>0</v>
      </c>
      <c r="P187" s="60">
        <f t="shared" si="27"/>
        <v>0</v>
      </c>
      <c r="Q187" s="57"/>
    </row>
    <row r="188" spans="1:17">
      <c r="A188" s="92"/>
      <c r="B188" s="92"/>
      <c r="C188" s="61">
        <f t="shared" si="22"/>
        <v>0</v>
      </c>
      <c r="D188" s="94"/>
      <c r="H188" s="60">
        <f t="shared" si="21"/>
        <v>0</v>
      </c>
      <c r="I188" s="60">
        <f t="shared" si="29"/>
        <v>0</v>
      </c>
      <c r="K188" s="60">
        <f t="shared" si="23"/>
        <v>0</v>
      </c>
      <c r="L188" s="60" t="str">
        <f t="shared" si="24"/>
        <v>$0.00</v>
      </c>
      <c r="M188" s="60">
        <f t="shared" si="25"/>
        <v>0</v>
      </c>
      <c r="N188" s="60">
        <f t="shared" si="26"/>
        <v>0</v>
      </c>
      <c r="O188" s="60">
        <f t="shared" si="28"/>
        <v>0</v>
      </c>
      <c r="P188" s="60">
        <f t="shared" si="27"/>
        <v>0</v>
      </c>
      <c r="Q188" s="57"/>
    </row>
    <row r="189" spans="1:17">
      <c r="A189" s="92"/>
      <c r="B189" s="92"/>
      <c r="C189" s="61">
        <f t="shared" si="22"/>
        <v>0</v>
      </c>
      <c r="D189" s="94"/>
      <c r="H189" s="60">
        <f t="shared" si="21"/>
        <v>0</v>
      </c>
      <c r="I189" s="60">
        <f t="shared" si="29"/>
        <v>0</v>
      </c>
      <c r="K189" s="60">
        <f t="shared" si="23"/>
        <v>0</v>
      </c>
      <c r="L189" s="60" t="str">
        <f t="shared" si="24"/>
        <v>$0.00</v>
      </c>
      <c r="M189" s="60">
        <f t="shared" si="25"/>
        <v>0</v>
      </c>
      <c r="N189" s="60">
        <f t="shared" si="26"/>
        <v>0</v>
      </c>
      <c r="O189" s="60">
        <f t="shared" si="28"/>
        <v>0</v>
      </c>
      <c r="P189" s="60">
        <f t="shared" si="27"/>
        <v>0</v>
      </c>
      <c r="Q189" s="57"/>
    </row>
    <row r="190" spans="1:17">
      <c r="A190" s="92"/>
      <c r="B190" s="92"/>
      <c r="C190" s="61">
        <f t="shared" si="22"/>
        <v>0</v>
      </c>
      <c r="D190" s="94"/>
      <c r="H190" s="60">
        <f t="shared" si="21"/>
        <v>0</v>
      </c>
      <c r="I190" s="60">
        <f t="shared" si="29"/>
        <v>0</v>
      </c>
      <c r="K190" s="60">
        <f t="shared" si="23"/>
        <v>0</v>
      </c>
      <c r="L190" s="60" t="str">
        <f t="shared" si="24"/>
        <v>$0.00</v>
      </c>
      <c r="M190" s="60">
        <f t="shared" si="25"/>
        <v>0</v>
      </c>
      <c r="N190" s="60">
        <f t="shared" si="26"/>
        <v>0</v>
      </c>
      <c r="O190" s="60">
        <f t="shared" si="28"/>
        <v>0</v>
      </c>
      <c r="P190" s="60">
        <f t="shared" si="27"/>
        <v>0</v>
      </c>
      <c r="Q190" s="57"/>
    </row>
    <row r="191" spans="1:17">
      <c r="A191" s="92"/>
      <c r="B191" s="92"/>
      <c r="C191" s="61">
        <f t="shared" si="22"/>
        <v>0</v>
      </c>
      <c r="D191" s="94"/>
      <c r="H191" s="60">
        <f t="shared" si="21"/>
        <v>0</v>
      </c>
      <c r="I191" s="60">
        <f t="shared" si="29"/>
        <v>0</v>
      </c>
      <c r="K191" s="60">
        <f t="shared" si="23"/>
        <v>0</v>
      </c>
      <c r="L191" s="60" t="str">
        <f t="shared" si="24"/>
        <v>$0.00</v>
      </c>
      <c r="M191" s="60">
        <f t="shared" si="25"/>
        <v>0</v>
      </c>
      <c r="N191" s="60">
        <f t="shared" si="26"/>
        <v>0</v>
      </c>
      <c r="O191" s="60">
        <f t="shared" si="28"/>
        <v>0</v>
      </c>
      <c r="P191" s="60">
        <f t="shared" si="27"/>
        <v>0</v>
      </c>
      <c r="Q191" s="57"/>
    </row>
    <row r="192" spans="1:17">
      <c r="A192" s="92"/>
      <c r="B192" s="92"/>
      <c r="C192" s="61">
        <f t="shared" si="22"/>
        <v>0</v>
      </c>
      <c r="D192" s="94"/>
      <c r="H192" s="60">
        <f t="shared" si="21"/>
        <v>0</v>
      </c>
      <c r="I192" s="60">
        <f t="shared" si="29"/>
        <v>0</v>
      </c>
      <c r="K192" s="60">
        <f t="shared" si="23"/>
        <v>0</v>
      </c>
      <c r="L192" s="60" t="str">
        <f t="shared" si="24"/>
        <v>$0.00</v>
      </c>
      <c r="M192" s="60">
        <f t="shared" si="25"/>
        <v>0</v>
      </c>
      <c r="N192" s="60">
        <f t="shared" si="26"/>
        <v>0</v>
      </c>
      <c r="O192" s="60">
        <f t="shared" si="28"/>
        <v>0</v>
      </c>
      <c r="P192" s="60">
        <f t="shared" si="27"/>
        <v>0</v>
      </c>
      <c r="Q192" s="57"/>
    </row>
    <row r="193" spans="1:17">
      <c r="A193" s="92"/>
      <c r="B193" s="92"/>
      <c r="C193" s="61">
        <f t="shared" si="22"/>
        <v>0</v>
      </c>
      <c r="D193" s="94"/>
      <c r="H193" s="60">
        <f t="shared" si="21"/>
        <v>0</v>
      </c>
      <c r="I193" s="60">
        <f t="shared" si="29"/>
        <v>0</v>
      </c>
      <c r="K193" s="60">
        <f t="shared" si="23"/>
        <v>0</v>
      </c>
      <c r="L193" s="60" t="str">
        <f t="shared" si="24"/>
        <v>$0.00</v>
      </c>
      <c r="M193" s="60">
        <f t="shared" si="25"/>
        <v>0</v>
      </c>
      <c r="N193" s="60">
        <f t="shared" si="26"/>
        <v>0</v>
      </c>
      <c r="O193" s="60">
        <f t="shared" si="28"/>
        <v>0</v>
      </c>
      <c r="P193" s="60">
        <f t="shared" si="27"/>
        <v>0</v>
      </c>
      <c r="Q193" s="57"/>
    </row>
    <row r="194" spans="1:17">
      <c r="A194" s="92"/>
      <c r="B194" s="92"/>
      <c r="C194" s="61">
        <f t="shared" si="22"/>
        <v>0</v>
      </c>
      <c r="D194" s="94"/>
      <c r="H194" s="60">
        <f t="shared" si="21"/>
        <v>0</v>
      </c>
      <c r="I194" s="60">
        <f t="shared" si="29"/>
        <v>0</v>
      </c>
      <c r="K194" s="60">
        <f t="shared" si="23"/>
        <v>0</v>
      </c>
      <c r="L194" s="60" t="str">
        <f t="shared" si="24"/>
        <v>$0.00</v>
      </c>
      <c r="M194" s="60">
        <f t="shared" si="25"/>
        <v>0</v>
      </c>
      <c r="N194" s="60">
        <f t="shared" si="26"/>
        <v>0</v>
      </c>
      <c r="O194" s="60">
        <f t="shared" si="28"/>
        <v>0</v>
      </c>
      <c r="P194" s="60">
        <f t="shared" si="27"/>
        <v>0</v>
      </c>
      <c r="Q194" s="57"/>
    </row>
    <row r="195" spans="1:17">
      <c r="A195" s="92"/>
      <c r="B195" s="92"/>
      <c r="C195" s="61">
        <f t="shared" si="22"/>
        <v>0</v>
      </c>
      <c r="D195" s="94"/>
      <c r="H195" s="60">
        <f t="shared" si="21"/>
        <v>0</v>
      </c>
      <c r="I195" s="60">
        <f t="shared" si="29"/>
        <v>0</v>
      </c>
      <c r="K195" s="60">
        <f t="shared" si="23"/>
        <v>0</v>
      </c>
      <c r="L195" s="60" t="str">
        <f t="shared" si="24"/>
        <v>$0.00</v>
      </c>
      <c r="M195" s="60">
        <f t="shared" si="25"/>
        <v>0</v>
      </c>
      <c r="N195" s="60">
        <f t="shared" si="26"/>
        <v>0</v>
      </c>
      <c r="O195" s="60">
        <f t="shared" si="28"/>
        <v>0</v>
      </c>
      <c r="P195" s="60">
        <f t="shared" si="27"/>
        <v>0</v>
      </c>
      <c r="Q195" s="57"/>
    </row>
    <row r="196" spans="1:17">
      <c r="A196" s="92"/>
      <c r="B196" s="92"/>
      <c r="C196" s="61">
        <f t="shared" si="22"/>
        <v>0</v>
      </c>
      <c r="D196" s="94"/>
      <c r="H196" s="60">
        <f t="shared" si="21"/>
        <v>0</v>
      </c>
      <c r="I196" s="60">
        <f t="shared" si="29"/>
        <v>0</v>
      </c>
      <c r="K196" s="60">
        <f t="shared" si="23"/>
        <v>0</v>
      </c>
      <c r="L196" s="60" t="str">
        <f t="shared" si="24"/>
        <v>$0.00</v>
      </c>
      <c r="M196" s="60">
        <f t="shared" si="25"/>
        <v>0</v>
      </c>
      <c r="N196" s="60">
        <f t="shared" si="26"/>
        <v>0</v>
      </c>
      <c r="O196" s="60">
        <f t="shared" si="28"/>
        <v>0</v>
      </c>
      <c r="P196" s="60">
        <f t="shared" si="27"/>
        <v>0</v>
      </c>
      <c r="Q196" s="57"/>
    </row>
    <row r="197" spans="1:17">
      <c r="A197" s="92"/>
      <c r="B197" s="92"/>
      <c r="C197" s="61">
        <f t="shared" si="22"/>
        <v>0</v>
      </c>
      <c r="D197" s="94"/>
      <c r="H197" s="60">
        <f t="shared" si="21"/>
        <v>0</v>
      </c>
      <c r="I197" s="60">
        <f t="shared" si="29"/>
        <v>0</v>
      </c>
      <c r="K197" s="60">
        <f t="shared" si="23"/>
        <v>0</v>
      </c>
      <c r="L197" s="60" t="str">
        <f t="shared" si="24"/>
        <v>$0.00</v>
      </c>
      <c r="M197" s="60">
        <f t="shared" si="25"/>
        <v>0</v>
      </c>
      <c r="N197" s="60">
        <f t="shared" si="26"/>
        <v>0</v>
      </c>
      <c r="O197" s="60">
        <f t="shared" si="28"/>
        <v>0</v>
      </c>
      <c r="P197" s="60">
        <f t="shared" si="27"/>
        <v>0</v>
      </c>
      <c r="Q197" s="57"/>
    </row>
    <row r="198" spans="1:17">
      <c r="A198" s="92"/>
      <c r="B198" s="92"/>
      <c r="C198" s="61">
        <f t="shared" si="22"/>
        <v>0</v>
      </c>
      <c r="D198" s="94"/>
      <c r="H198" s="60">
        <f t="shared" si="21"/>
        <v>0</v>
      </c>
      <c r="I198" s="60">
        <f t="shared" si="29"/>
        <v>0</v>
      </c>
      <c r="K198" s="60">
        <f t="shared" si="23"/>
        <v>0</v>
      </c>
      <c r="L198" s="60" t="str">
        <f t="shared" si="24"/>
        <v>$0.00</v>
      </c>
      <c r="M198" s="60">
        <f t="shared" si="25"/>
        <v>0</v>
      </c>
      <c r="N198" s="60">
        <f t="shared" si="26"/>
        <v>0</v>
      </c>
      <c r="O198" s="60">
        <f t="shared" si="28"/>
        <v>0</v>
      </c>
      <c r="P198" s="60">
        <f t="shared" si="27"/>
        <v>0</v>
      </c>
      <c r="Q198" s="57"/>
    </row>
    <row r="199" spans="1:17">
      <c r="A199" s="92"/>
      <c r="B199" s="92"/>
      <c r="C199" s="61">
        <f t="shared" si="22"/>
        <v>0</v>
      </c>
      <c r="D199" s="94"/>
      <c r="H199" s="60">
        <f t="shared" si="21"/>
        <v>0</v>
      </c>
      <c r="I199" s="60">
        <f t="shared" si="29"/>
        <v>0</v>
      </c>
      <c r="K199" s="60">
        <f t="shared" si="23"/>
        <v>0</v>
      </c>
      <c r="L199" s="60" t="str">
        <f t="shared" si="24"/>
        <v>$0.00</v>
      </c>
      <c r="M199" s="60">
        <f t="shared" si="25"/>
        <v>0</v>
      </c>
      <c r="N199" s="60">
        <f t="shared" si="26"/>
        <v>0</v>
      </c>
      <c r="O199" s="60">
        <f t="shared" si="28"/>
        <v>0</v>
      </c>
      <c r="P199" s="60">
        <f t="shared" si="27"/>
        <v>0</v>
      </c>
      <c r="Q199" s="57"/>
    </row>
    <row r="200" spans="1:17">
      <c r="A200" s="92"/>
      <c r="B200" s="92"/>
      <c r="C200" s="61">
        <f t="shared" si="22"/>
        <v>0</v>
      </c>
      <c r="D200" s="94"/>
      <c r="H200" s="60">
        <f t="shared" ref="H200:H258" si="30">SUM(E200:G200)</f>
        <v>0</v>
      </c>
      <c r="I200" s="60">
        <f t="shared" si="29"/>
        <v>0</v>
      </c>
      <c r="K200" s="60">
        <f t="shared" si="23"/>
        <v>0</v>
      </c>
      <c r="L200" s="60" t="str">
        <f t="shared" si="24"/>
        <v>$0.00</v>
      </c>
      <c r="M200" s="60">
        <f t="shared" si="25"/>
        <v>0</v>
      </c>
      <c r="N200" s="60">
        <f t="shared" si="26"/>
        <v>0</v>
      </c>
      <c r="O200" s="60">
        <f t="shared" si="28"/>
        <v>0</v>
      </c>
      <c r="P200" s="60">
        <f t="shared" si="27"/>
        <v>0</v>
      </c>
      <c r="Q200" s="57"/>
    </row>
    <row r="201" spans="1:17">
      <c r="A201" s="92"/>
      <c r="B201" s="92"/>
      <c r="C201" s="61">
        <f t="shared" ref="C201:C259" si="31">(NETWORKDAYS(A201,B201)/5)</f>
        <v>0</v>
      </c>
      <c r="D201" s="94"/>
      <c r="H201" s="60">
        <f t="shared" si="30"/>
        <v>0</v>
      </c>
      <c r="I201" s="60">
        <f t="shared" si="29"/>
        <v>0</v>
      </c>
      <c r="K201" s="60">
        <f t="shared" ref="K201:K259" si="32">IF(J201&lt;1,0,(J201-I201))</f>
        <v>0</v>
      </c>
      <c r="L201" s="60" t="str">
        <f t="shared" ref="L201:L259" si="33">IF($B$2&gt;=34973,"",IF(E201&gt;0,K201*0.05,"$0.00"))</f>
        <v>$0.00</v>
      </c>
      <c r="M201" s="60">
        <f t="shared" ref="M201:M259" si="34">IF($B$2&gt;=34973,"",IF(K201&lt;0,0,(K201-L201)))</f>
        <v>0</v>
      </c>
      <c r="N201" s="60">
        <f t="shared" ref="N201:N259" si="35">C201*I201</f>
        <v>0</v>
      </c>
      <c r="O201" s="60">
        <f t="shared" si="28"/>
        <v>0</v>
      </c>
      <c r="P201" s="60">
        <f t="shared" ref="P201:P259" si="36">N201+O201</f>
        <v>0</v>
      </c>
      <c r="Q201" s="57"/>
    </row>
    <row r="202" spans="1:17">
      <c r="A202" s="92"/>
      <c r="B202" s="92"/>
      <c r="C202" s="61">
        <f t="shared" si="31"/>
        <v>0</v>
      </c>
      <c r="D202" s="94"/>
      <c r="H202" s="60">
        <f t="shared" si="30"/>
        <v>0</v>
      </c>
      <c r="I202" s="60">
        <f t="shared" si="29"/>
        <v>0</v>
      </c>
      <c r="K202" s="60">
        <f t="shared" si="32"/>
        <v>0</v>
      </c>
      <c r="L202" s="60" t="str">
        <f t="shared" si="33"/>
        <v>$0.00</v>
      </c>
      <c r="M202" s="60">
        <f t="shared" si="34"/>
        <v>0</v>
      </c>
      <c r="N202" s="60">
        <f t="shared" si="35"/>
        <v>0</v>
      </c>
      <c r="O202" s="60">
        <f t="shared" ref="O202:O259" si="37">IF($B$2&gt;=34973,0,C202*M202)</f>
        <v>0</v>
      </c>
      <c r="P202" s="60">
        <f t="shared" si="36"/>
        <v>0</v>
      </c>
      <c r="Q202" s="57"/>
    </row>
    <row r="203" spans="1:17">
      <c r="A203" s="92"/>
      <c r="B203" s="92"/>
      <c r="C203" s="61">
        <f t="shared" si="31"/>
        <v>0</v>
      </c>
      <c r="D203" s="94"/>
      <c r="H203" s="60">
        <f t="shared" si="30"/>
        <v>0</v>
      </c>
      <c r="I203" s="60">
        <f t="shared" ref="I203:I259" si="38">IF(D203-H203&lt;0,0,(D203-H203))</f>
        <v>0</v>
      </c>
      <c r="K203" s="60">
        <f t="shared" si="32"/>
        <v>0</v>
      </c>
      <c r="L203" s="60" t="str">
        <f t="shared" si="33"/>
        <v>$0.00</v>
      </c>
      <c r="M203" s="60">
        <f t="shared" si="34"/>
        <v>0</v>
      </c>
      <c r="N203" s="60">
        <f t="shared" si="35"/>
        <v>0</v>
      </c>
      <c r="O203" s="60">
        <f t="shared" si="37"/>
        <v>0</v>
      </c>
      <c r="P203" s="60">
        <f t="shared" si="36"/>
        <v>0</v>
      </c>
      <c r="Q203" s="57"/>
    </row>
    <row r="204" spans="1:17">
      <c r="A204" s="92"/>
      <c r="B204" s="92"/>
      <c r="C204" s="61">
        <f t="shared" si="31"/>
        <v>0</v>
      </c>
      <c r="D204" s="94"/>
      <c r="H204" s="60">
        <f t="shared" si="30"/>
        <v>0</v>
      </c>
      <c r="I204" s="60">
        <f t="shared" si="38"/>
        <v>0</v>
      </c>
      <c r="K204" s="60">
        <f t="shared" si="32"/>
        <v>0</v>
      </c>
      <c r="L204" s="60" t="str">
        <f t="shared" si="33"/>
        <v>$0.00</v>
      </c>
      <c r="M204" s="60">
        <f t="shared" si="34"/>
        <v>0</v>
      </c>
      <c r="N204" s="60">
        <f t="shared" si="35"/>
        <v>0</v>
      </c>
      <c r="O204" s="60">
        <f t="shared" si="37"/>
        <v>0</v>
      </c>
      <c r="P204" s="60">
        <f t="shared" si="36"/>
        <v>0</v>
      </c>
      <c r="Q204" s="57"/>
    </row>
    <row r="205" spans="1:17">
      <c r="A205" s="92"/>
      <c r="B205" s="92"/>
      <c r="C205" s="61">
        <f t="shared" si="31"/>
        <v>0</v>
      </c>
      <c r="D205" s="94"/>
      <c r="H205" s="60">
        <f t="shared" si="30"/>
        <v>0</v>
      </c>
      <c r="I205" s="60">
        <f t="shared" si="38"/>
        <v>0</v>
      </c>
      <c r="K205" s="60">
        <f t="shared" si="32"/>
        <v>0</v>
      </c>
      <c r="L205" s="60" t="str">
        <f t="shared" si="33"/>
        <v>$0.00</v>
      </c>
      <c r="M205" s="60">
        <f t="shared" si="34"/>
        <v>0</v>
      </c>
      <c r="N205" s="60">
        <f t="shared" si="35"/>
        <v>0</v>
      </c>
      <c r="O205" s="60">
        <f t="shared" si="37"/>
        <v>0</v>
      </c>
      <c r="P205" s="60">
        <f t="shared" si="36"/>
        <v>0</v>
      </c>
      <c r="Q205" s="57"/>
    </row>
    <row r="206" spans="1:17">
      <c r="A206" s="92"/>
      <c r="B206" s="92"/>
      <c r="C206" s="61">
        <f t="shared" si="31"/>
        <v>0</v>
      </c>
      <c r="D206" s="94"/>
      <c r="H206" s="60">
        <f t="shared" si="30"/>
        <v>0</v>
      </c>
      <c r="I206" s="60">
        <f t="shared" si="38"/>
        <v>0</v>
      </c>
      <c r="K206" s="60">
        <f t="shared" si="32"/>
        <v>0</v>
      </c>
      <c r="L206" s="60" t="str">
        <f t="shared" si="33"/>
        <v>$0.00</v>
      </c>
      <c r="M206" s="60">
        <f t="shared" si="34"/>
        <v>0</v>
      </c>
      <c r="N206" s="60">
        <f t="shared" si="35"/>
        <v>0</v>
      </c>
      <c r="O206" s="60">
        <f t="shared" si="37"/>
        <v>0</v>
      </c>
      <c r="P206" s="60">
        <f t="shared" si="36"/>
        <v>0</v>
      </c>
      <c r="Q206" s="57"/>
    </row>
    <row r="207" spans="1:17">
      <c r="A207" s="92"/>
      <c r="B207" s="92"/>
      <c r="C207" s="61">
        <f t="shared" si="31"/>
        <v>0</v>
      </c>
      <c r="D207" s="94"/>
      <c r="H207" s="60">
        <f t="shared" si="30"/>
        <v>0</v>
      </c>
      <c r="I207" s="60">
        <f t="shared" si="38"/>
        <v>0</v>
      </c>
      <c r="K207" s="60">
        <f t="shared" si="32"/>
        <v>0</v>
      </c>
      <c r="L207" s="60" t="str">
        <f t="shared" si="33"/>
        <v>$0.00</v>
      </c>
      <c r="M207" s="60">
        <f t="shared" si="34"/>
        <v>0</v>
      </c>
      <c r="N207" s="60">
        <f t="shared" si="35"/>
        <v>0</v>
      </c>
      <c r="O207" s="60">
        <f t="shared" si="37"/>
        <v>0</v>
      </c>
      <c r="P207" s="60">
        <f t="shared" si="36"/>
        <v>0</v>
      </c>
      <c r="Q207" s="57"/>
    </row>
    <row r="208" spans="1:17">
      <c r="A208" s="92"/>
      <c r="B208" s="92"/>
      <c r="C208" s="61">
        <f t="shared" si="31"/>
        <v>0</v>
      </c>
      <c r="D208" s="94"/>
      <c r="H208" s="60">
        <f t="shared" si="30"/>
        <v>0</v>
      </c>
      <c r="I208" s="60">
        <f t="shared" si="38"/>
        <v>0</v>
      </c>
      <c r="K208" s="60">
        <f t="shared" si="32"/>
        <v>0</v>
      </c>
      <c r="L208" s="60" t="str">
        <f t="shared" si="33"/>
        <v>$0.00</v>
      </c>
      <c r="M208" s="60">
        <f t="shared" si="34"/>
        <v>0</v>
      </c>
      <c r="N208" s="60">
        <f t="shared" si="35"/>
        <v>0</v>
      </c>
      <c r="O208" s="60">
        <f t="shared" si="37"/>
        <v>0</v>
      </c>
      <c r="P208" s="60">
        <f t="shared" si="36"/>
        <v>0</v>
      </c>
      <c r="Q208" s="57"/>
    </row>
    <row r="209" spans="1:17">
      <c r="A209" s="92"/>
      <c r="B209" s="92"/>
      <c r="C209" s="61">
        <f t="shared" si="31"/>
        <v>0</v>
      </c>
      <c r="D209" s="94"/>
      <c r="H209" s="60">
        <f t="shared" si="30"/>
        <v>0</v>
      </c>
      <c r="I209" s="60">
        <f t="shared" si="38"/>
        <v>0</v>
      </c>
      <c r="K209" s="60">
        <f t="shared" si="32"/>
        <v>0</v>
      </c>
      <c r="L209" s="60" t="str">
        <f t="shared" si="33"/>
        <v>$0.00</v>
      </c>
      <c r="M209" s="60">
        <f t="shared" si="34"/>
        <v>0</v>
      </c>
      <c r="N209" s="60">
        <f t="shared" si="35"/>
        <v>0</v>
      </c>
      <c r="O209" s="60">
        <f t="shared" si="37"/>
        <v>0</v>
      </c>
      <c r="P209" s="60">
        <f t="shared" si="36"/>
        <v>0</v>
      </c>
      <c r="Q209" s="57"/>
    </row>
    <row r="210" spans="1:17">
      <c r="A210" s="92"/>
      <c r="B210" s="92"/>
      <c r="C210" s="61">
        <f t="shared" si="31"/>
        <v>0</v>
      </c>
      <c r="D210" s="94"/>
      <c r="H210" s="60">
        <f t="shared" si="30"/>
        <v>0</v>
      </c>
      <c r="I210" s="60">
        <f t="shared" si="38"/>
        <v>0</v>
      </c>
      <c r="K210" s="60">
        <f t="shared" si="32"/>
        <v>0</v>
      </c>
      <c r="L210" s="60" t="str">
        <f t="shared" si="33"/>
        <v>$0.00</v>
      </c>
      <c r="M210" s="60">
        <f t="shared" si="34"/>
        <v>0</v>
      </c>
      <c r="N210" s="60">
        <f t="shared" si="35"/>
        <v>0</v>
      </c>
      <c r="O210" s="60">
        <f t="shared" si="37"/>
        <v>0</v>
      </c>
      <c r="P210" s="60">
        <f t="shared" si="36"/>
        <v>0</v>
      </c>
      <c r="Q210" s="57"/>
    </row>
    <row r="211" spans="1:17">
      <c r="A211" s="92"/>
      <c r="B211" s="92"/>
      <c r="C211" s="61">
        <f t="shared" si="31"/>
        <v>0</v>
      </c>
      <c r="D211" s="94"/>
      <c r="H211" s="60">
        <f t="shared" si="30"/>
        <v>0</v>
      </c>
      <c r="I211" s="60">
        <f t="shared" si="38"/>
        <v>0</v>
      </c>
      <c r="K211" s="60">
        <f t="shared" si="32"/>
        <v>0</v>
      </c>
      <c r="L211" s="60" t="str">
        <f t="shared" si="33"/>
        <v>$0.00</v>
      </c>
      <c r="M211" s="60">
        <f t="shared" si="34"/>
        <v>0</v>
      </c>
      <c r="N211" s="60">
        <f t="shared" si="35"/>
        <v>0</v>
      </c>
      <c r="O211" s="60">
        <f t="shared" si="37"/>
        <v>0</v>
      </c>
      <c r="P211" s="60">
        <f t="shared" si="36"/>
        <v>0</v>
      </c>
      <c r="Q211" s="57"/>
    </row>
    <row r="212" spans="1:17">
      <c r="A212" s="92"/>
      <c r="B212" s="92"/>
      <c r="C212" s="61">
        <f t="shared" si="31"/>
        <v>0</v>
      </c>
      <c r="D212" s="94"/>
      <c r="H212" s="60">
        <f t="shared" si="30"/>
        <v>0</v>
      </c>
      <c r="I212" s="60">
        <f t="shared" si="38"/>
        <v>0</v>
      </c>
      <c r="K212" s="60">
        <f t="shared" si="32"/>
        <v>0</v>
      </c>
      <c r="L212" s="60" t="str">
        <f t="shared" si="33"/>
        <v>$0.00</v>
      </c>
      <c r="M212" s="60">
        <f t="shared" si="34"/>
        <v>0</v>
      </c>
      <c r="N212" s="60">
        <f t="shared" si="35"/>
        <v>0</v>
      </c>
      <c r="O212" s="60">
        <f t="shared" si="37"/>
        <v>0</v>
      </c>
      <c r="P212" s="60">
        <f t="shared" si="36"/>
        <v>0</v>
      </c>
      <c r="Q212" s="57"/>
    </row>
    <row r="213" spans="1:17">
      <c r="A213" s="92"/>
      <c r="B213" s="92"/>
      <c r="C213" s="61">
        <f t="shared" si="31"/>
        <v>0</v>
      </c>
      <c r="D213" s="94"/>
      <c r="H213" s="60">
        <f t="shared" si="30"/>
        <v>0</v>
      </c>
      <c r="I213" s="60">
        <f t="shared" si="38"/>
        <v>0</v>
      </c>
      <c r="K213" s="60">
        <f t="shared" si="32"/>
        <v>0</v>
      </c>
      <c r="L213" s="60" t="str">
        <f t="shared" si="33"/>
        <v>$0.00</v>
      </c>
      <c r="M213" s="60">
        <f t="shared" si="34"/>
        <v>0</v>
      </c>
      <c r="N213" s="60">
        <f t="shared" si="35"/>
        <v>0</v>
      </c>
      <c r="O213" s="60">
        <f t="shared" si="37"/>
        <v>0</v>
      </c>
      <c r="P213" s="60">
        <f t="shared" si="36"/>
        <v>0</v>
      </c>
      <c r="Q213" s="57"/>
    </row>
    <row r="214" spans="1:17">
      <c r="A214" s="92"/>
      <c r="B214" s="92"/>
      <c r="C214" s="61">
        <f t="shared" si="31"/>
        <v>0</v>
      </c>
      <c r="D214" s="94"/>
      <c r="H214" s="60">
        <f t="shared" si="30"/>
        <v>0</v>
      </c>
      <c r="I214" s="60">
        <f t="shared" si="38"/>
        <v>0</v>
      </c>
      <c r="K214" s="60">
        <f t="shared" si="32"/>
        <v>0</v>
      </c>
      <c r="L214" s="60" t="str">
        <f t="shared" si="33"/>
        <v>$0.00</v>
      </c>
      <c r="M214" s="60">
        <f t="shared" si="34"/>
        <v>0</v>
      </c>
      <c r="N214" s="60">
        <f t="shared" si="35"/>
        <v>0</v>
      </c>
      <c r="O214" s="60">
        <f t="shared" si="37"/>
        <v>0</v>
      </c>
      <c r="P214" s="60">
        <f t="shared" si="36"/>
        <v>0</v>
      </c>
      <c r="Q214" s="57"/>
    </row>
    <row r="215" spans="1:17">
      <c r="A215" s="92"/>
      <c r="B215" s="92"/>
      <c r="C215" s="61">
        <f t="shared" si="31"/>
        <v>0</v>
      </c>
      <c r="D215" s="94"/>
      <c r="H215" s="60">
        <f t="shared" si="30"/>
        <v>0</v>
      </c>
      <c r="I215" s="60">
        <f t="shared" si="38"/>
        <v>0</v>
      </c>
      <c r="K215" s="60">
        <f t="shared" si="32"/>
        <v>0</v>
      </c>
      <c r="L215" s="60" t="str">
        <f t="shared" si="33"/>
        <v>$0.00</v>
      </c>
      <c r="M215" s="60">
        <f t="shared" si="34"/>
        <v>0</v>
      </c>
      <c r="N215" s="60">
        <f t="shared" si="35"/>
        <v>0</v>
      </c>
      <c r="O215" s="60">
        <f t="shared" si="37"/>
        <v>0</v>
      </c>
      <c r="P215" s="60">
        <f t="shared" si="36"/>
        <v>0</v>
      </c>
      <c r="Q215" s="57"/>
    </row>
    <row r="216" spans="1:17">
      <c r="A216" s="92"/>
      <c r="B216" s="92"/>
      <c r="C216" s="61">
        <f t="shared" si="31"/>
        <v>0</v>
      </c>
      <c r="D216" s="94"/>
      <c r="H216" s="60">
        <f t="shared" si="30"/>
        <v>0</v>
      </c>
      <c r="I216" s="60">
        <f t="shared" si="38"/>
        <v>0</v>
      </c>
      <c r="K216" s="60">
        <f t="shared" si="32"/>
        <v>0</v>
      </c>
      <c r="L216" s="60" t="str">
        <f t="shared" si="33"/>
        <v>$0.00</v>
      </c>
      <c r="M216" s="60">
        <f t="shared" si="34"/>
        <v>0</v>
      </c>
      <c r="N216" s="60">
        <f t="shared" si="35"/>
        <v>0</v>
      </c>
      <c r="O216" s="60">
        <f t="shared" si="37"/>
        <v>0</v>
      </c>
      <c r="P216" s="60">
        <f t="shared" si="36"/>
        <v>0</v>
      </c>
      <c r="Q216" s="57"/>
    </row>
    <row r="217" spans="1:17">
      <c r="A217" s="92"/>
      <c r="B217" s="92"/>
      <c r="C217" s="61">
        <f t="shared" si="31"/>
        <v>0</v>
      </c>
      <c r="D217" s="94"/>
      <c r="H217" s="60">
        <f t="shared" si="30"/>
        <v>0</v>
      </c>
      <c r="I217" s="60">
        <f t="shared" si="38"/>
        <v>0</v>
      </c>
      <c r="K217" s="60">
        <f t="shared" si="32"/>
        <v>0</v>
      </c>
      <c r="L217" s="60" t="str">
        <f t="shared" si="33"/>
        <v>$0.00</v>
      </c>
      <c r="M217" s="60">
        <f t="shared" si="34"/>
        <v>0</v>
      </c>
      <c r="N217" s="60">
        <f t="shared" si="35"/>
        <v>0</v>
      </c>
      <c r="O217" s="60">
        <f t="shared" si="37"/>
        <v>0</v>
      </c>
      <c r="P217" s="60">
        <f t="shared" si="36"/>
        <v>0</v>
      </c>
      <c r="Q217" s="57"/>
    </row>
    <row r="218" spans="1:17">
      <c r="A218" s="92"/>
      <c r="B218" s="92"/>
      <c r="C218" s="61">
        <f t="shared" si="31"/>
        <v>0</v>
      </c>
      <c r="D218" s="94"/>
      <c r="H218" s="60">
        <f t="shared" si="30"/>
        <v>0</v>
      </c>
      <c r="I218" s="60">
        <f t="shared" si="38"/>
        <v>0</v>
      </c>
      <c r="K218" s="60">
        <f t="shared" si="32"/>
        <v>0</v>
      </c>
      <c r="L218" s="60" t="str">
        <f t="shared" si="33"/>
        <v>$0.00</v>
      </c>
      <c r="M218" s="60">
        <f t="shared" si="34"/>
        <v>0</v>
      </c>
      <c r="N218" s="60">
        <f t="shared" si="35"/>
        <v>0</v>
      </c>
      <c r="O218" s="60">
        <f t="shared" si="37"/>
        <v>0</v>
      </c>
      <c r="P218" s="60">
        <f t="shared" si="36"/>
        <v>0</v>
      </c>
      <c r="Q218" s="57"/>
    </row>
    <row r="219" spans="1:17">
      <c r="A219" s="92"/>
      <c r="B219" s="92"/>
      <c r="C219" s="61">
        <f t="shared" si="31"/>
        <v>0</v>
      </c>
      <c r="D219" s="94"/>
      <c r="H219" s="60">
        <f t="shared" si="30"/>
        <v>0</v>
      </c>
      <c r="I219" s="60">
        <f t="shared" si="38"/>
        <v>0</v>
      </c>
      <c r="K219" s="60">
        <f t="shared" si="32"/>
        <v>0</v>
      </c>
      <c r="L219" s="60" t="str">
        <f t="shared" si="33"/>
        <v>$0.00</v>
      </c>
      <c r="M219" s="60">
        <f t="shared" si="34"/>
        <v>0</v>
      </c>
      <c r="N219" s="60">
        <f t="shared" si="35"/>
        <v>0</v>
      </c>
      <c r="O219" s="60">
        <f t="shared" si="37"/>
        <v>0</v>
      </c>
      <c r="P219" s="60">
        <f t="shared" si="36"/>
        <v>0</v>
      </c>
      <c r="Q219" s="57"/>
    </row>
    <row r="220" spans="1:17">
      <c r="A220" s="92"/>
      <c r="B220" s="92"/>
      <c r="C220" s="61">
        <f t="shared" si="31"/>
        <v>0</v>
      </c>
      <c r="D220" s="94"/>
      <c r="H220" s="60">
        <f t="shared" si="30"/>
        <v>0</v>
      </c>
      <c r="I220" s="60">
        <f t="shared" si="38"/>
        <v>0</v>
      </c>
      <c r="K220" s="60">
        <f t="shared" si="32"/>
        <v>0</v>
      </c>
      <c r="L220" s="60" t="str">
        <f t="shared" si="33"/>
        <v>$0.00</v>
      </c>
      <c r="M220" s="60">
        <f t="shared" si="34"/>
        <v>0</v>
      </c>
      <c r="N220" s="60">
        <f t="shared" si="35"/>
        <v>0</v>
      </c>
      <c r="O220" s="60">
        <f t="shared" si="37"/>
        <v>0</v>
      </c>
      <c r="P220" s="60">
        <f t="shared" si="36"/>
        <v>0</v>
      </c>
      <c r="Q220" s="57"/>
    </row>
    <row r="221" spans="1:17">
      <c r="A221" s="92"/>
      <c r="B221" s="92"/>
      <c r="C221" s="61">
        <f t="shared" si="31"/>
        <v>0</v>
      </c>
      <c r="D221" s="94"/>
      <c r="H221" s="60">
        <f t="shared" si="30"/>
        <v>0</v>
      </c>
      <c r="I221" s="60">
        <f t="shared" si="38"/>
        <v>0</v>
      </c>
      <c r="K221" s="60">
        <f t="shared" si="32"/>
        <v>0</v>
      </c>
      <c r="L221" s="60" t="str">
        <f t="shared" si="33"/>
        <v>$0.00</v>
      </c>
      <c r="M221" s="60">
        <f t="shared" si="34"/>
        <v>0</v>
      </c>
      <c r="N221" s="60">
        <f t="shared" si="35"/>
        <v>0</v>
      </c>
      <c r="O221" s="60">
        <f t="shared" si="37"/>
        <v>0</v>
      </c>
      <c r="P221" s="60">
        <f t="shared" si="36"/>
        <v>0</v>
      </c>
      <c r="Q221" s="57"/>
    </row>
    <row r="222" spans="1:17">
      <c r="A222" s="92"/>
      <c r="B222" s="92"/>
      <c r="C222" s="61">
        <f t="shared" si="31"/>
        <v>0</v>
      </c>
      <c r="D222" s="94"/>
      <c r="H222" s="60">
        <f t="shared" si="30"/>
        <v>0</v>
      </c>
      <c r="I222" s="60">
        <f t="shared" si="38"/>
        <v>0</v>
      </c>
      <c r="K222" s="60">
        <f t="shared" si="32"/>
        <v>0</v>
      </c>
      <c r="L222" s="60" t="str">
        <f t="shared" si="33"/>
        <v>$0.00</v>
      </c>
      <c r="M222" s="60">
        <f t="shared" si="34"/>
        <v>0</v>
      </c>
      <c r="N222" s="60">
        <f t="shared" si="35"/>
        <v>0</v>
      </c>
      <c r="O222" s="60">
        <f t="shared" si="37"/>
        <v>0</v>
      </c>
      <c r="P222" s="60">
        <f t="shared" si="36"/>
        <v>0</v>
      </c>
      <c r="Q222" s="57"/>
    </row>
    <row r="223" spans="1:17">
      <c r="A223" s="92"/>
      <c r="B223" s="92"/>
      <c r="C223" s="61">
        <f t="shared" si="31"/>
        <v>0</v>
      </c>
      <c r="D223" s="94"/>
      <c r="H223" s="60">
        <f t="shared" si="30"/>
        <v>0</v>
      </c>
      <c r="I223" s="60">
        <f t="shared" si="38"/>
        <v>0</v>
      </c>
      <c r="K223" s="60">
        <f t="shared" si="32"/>
        <v>0</v>
      </c>
      <c r="L223" s="60" t="str">
        <f t="shared" si="33"/>
        <v>$0.00</v>
      </c>
      <c r="M223" s="60">
        <f t="shared" si="34"/>
        <v>0</v>
      </c>
      <c r="N223" s="60">
        <f t="shared" si="35"/>
        <v>0</v>
      </c>
      <c r="O223" s="60">
        <f t="shared" si="37"/>
        <v>0</v>
      </c>
      <c r="P223" s="60">
        <f t="shared" si="36"/>
        <v>0</v>
      </c>
      <c r="Q223" s="57"/>
    </row>
    <row r="224" spans="1:17">
      <c r="A224" s="92"/>
      <c r="B224" s="92"/>
      <c r="C224" s="61">
        <f t="shared" si="31"/>
        <v>0</v>
      </c>
      <c r="D224" s="94"/>
      <c r="H224" s="60">
        <f t="shared" si="30"/>
        <v>0</v>
      </c>
      <c r="I224" s="60">
        <f t="shared" si="38"/>
        <v>0</v>
      </c>
      <c r="K224" s="60">
        <f t="shared" si="32"/>
        <v>0</v>
      </c>
      <c r="L224" s="60" t="str">
        <f t="shared" si="33"/>
        <v>$0.00</v>
      </c>
      <c r="M224" s="60">
        <f t="shared" si="34"/>
        <v>0</v>
      </c>
      <c r="N224" s="60">
        <f t="shared" si="35"/>
        <v>0</v>
      </c>
      <c r="O224" s="60">
        <f t="shared" si="37"/>
        <v>0</v>
      </c>
      <c r="P224" s="60">
        <f t="shared" si="36"/>
        <v>0</v>
      </c>
      <c r="Q224" s="57"/>
    </row>
    <row r="225" spans="1:17">
      <c r="A225" s="92"/>
      <c r="B225" s="92"/>
      <c r="C225" s="61">
        <f t="shared" si="31"/>
        <v>0</v>
      </c>
      <c r="D225" s="94"/>
      <c r="H225" s="60">
        <f t="shared" si="30"/>
        <v>0</v>
      </c>
      <c r="I225" s="60">
        <f t="shared" si="38"/>
        <v>0</v>
      </c>
      <c r="K225" s="60">
        <f t="shared" si="32"/>
        <v>0</v>
      </c>
      <c r="L225" s="60" t="str">
        <f t="shared" si="33"/>
        <v>$0.00</v>
      </c>
      <c r="M225" s="60">
        <f t="shared" si="34"/>
        <v>0</v>
      </c>
      <c r="N225" s="60">
        <f t="shared" si="35"/>
        <v>0</v>
      </c>
      <c r="O225" s="60">
        <f t="shared" si="37"/>
        <v>0</v>
      </c>
      <c r="P225" s="60">
        <f t="shared" si="36"/>
        <v>0</v>
      </c>
      <c r="Q225" s="57"/>
    </row>
    <row r="226" spans="1:17">
      <c r="A226" s="92"/>
      <c r="B226" s="92"/>
      <c r="C226" s="61">
        <f t="shared" si="31"/>
        <v>0</v>
      </c>
      <c r="D226" s="94"/>
      <c r="H226" s="60">
        <f t="shared" si="30"/>
        <v>0</v>
      </c>
      <c r="I226" s="60">
        <f t="shared" si="38"/>
        <v>0</v>
      </c>
      <c r="K226" s="60">
        <f t="shared" si="32"/>
        <v>0</v>
      </c>
      <c r="L226" s="60" t="str">
        <f t="shared" si="33"/>
        <v>$0.00</v>
      </c>
      <c r="M226" s="60">
        <f t="shared" si="34"/>
        <v>0</v>
      </c>
      <c r="N226" s="60">
        <f t="shared" si="35"/>
        <v>0</v>
      </c>
      <c r="O226" s="60">
        <f t="shared" si="37"/>
        <v>0</v>
      </c>
      <c r="P226" s="60">
        <f t="shared" si="36"/>
        <v>0</v>
      </c>
      <c r="Q226" s="57"/>
    </row>
    <row r="227" spans="1:17">
      <c r="A227" s="92"/>
      <c r="B227" s="92"/>
      <c r="C227" s="61">
        <f t="shared" si="31"/>
        <v>0</v>
      </c>
      <c r="D227" s="94"/>
      <c r="H227" s="60">
        <f t="shared" si="30"/>
        <v>0</v>
      </c>
      <c r="I227" s="60">
        <f t="shared" si="38"/>
        <v>0</v>
      </c>
      <c r="K227" s="60">
        <f t="shared" si="32"/>
        <v>0</v>
      </c>
      <c r="L227" s="60" t="str">
        <f t="shared" si="33"/>
        <v>$0.00</v>
      </c>
      <c r="M227" s="60">
        <f t="shared" si="34"/>
        <v>0</v>
      </c>
      <c r="N227" s="60">
        <f t="shared" si="35"/>
        <v>0</v>
      </c>
      <c r="O227" s="60">
        <f t="shared" si="37"/>
        <v>0</v>
      </c>
      <c r="P227" s="60">
        <f t="shared" si="36"/>
        <v>0</v>
      </c>
      <c r="Q227" s="57"/>
    </row>
    <row r="228" spans="1:17">
      <c r="A228" s="92"/>
      <c r="B228" s="92"/>
      <c r="C228" s="61">
        <f t="shared" si="31"/>
        <v>0</v>
      </c>
      <c r="D228" s="94"/>
      <c r="H228" s="60">
        <f t="shared" si="30"/>
        <v>0</v>
      </c>
      <c r="I228" s="60">
        <f t="shared" si="38"/>
        <v>0</v>
      </c>
      <c r="K228" s="60">
        <f t="shared" si="32"/>
        <v>0</v>
      </c>
      <c r="L228" s="60" t="str">
        <f t="shared" si="33"/>
        <v>$0.00</v>
      </c>
      <c r="M228" s="60">
        <f t="shared" si="34"/>
        <v>0</v>
      </c>
      <c r="N228" s="60">
        <f t="shared" si="35"/>
        <v>0</v>
      </c>
      <c r="O228" s="60">
        <f t="shared" si="37"/>
        <v>0</v>
      </c>
      <c r="P228" s="60">
        <f t="shared" si="36"/>
        <v>0</v>
      </c>
      <c r="Q228" s="57"/>
    </row>
    <row r="229" spans="1:17">
      <c r="A229" s="92"/>
      <c r="B229" s="92"/>
      <c r="C229" s="61">
        <f t="shared" si="31"/>
        <v>0</v>
      </c>
      <c r="D229" s="94"/>
      <c r="H229" s="60">
        <f t="shared" si="30"/>
        <v>0</v>
      </c>
      <c r="I229" s="60">
        <f t="shared" si="38"/>
        <v>0</v>
      </c>
      <c r="K229" s="60">
        <f t="shared" si="32"/>
        <v>0</v>
      </c>
      <c r="L229" s="60" t="str">
        <f t="shared" si="33"/>
        <v>$0.00</v>
      </c>
      <c r="M229" s="60">
        <f t="shared" si="34"/>
        <v>0</v>
      </c>
      <c r="N229" s="60">
        <f t="shared" si="35"/>
        <v>0</v>
      </c>
      <c r="O229" s="60">
        <f t="shared" si="37"/>
        <v>0</v>
      </c>
      <c r="P229" s="60">
        <f t="shared" si="36"/>
        <v>0</v>
      </c>
      <c r="Q229" s="57"/>
    </row>
    <row r="230" spans="1:17">
      <c r="A230" s="92"/>
      <c r="B230" s="92"/>
      <c r="C230" s="61">
        <f t="shared" si="31"/>
        <v>0</v>
      </c>
      <c r="D230" s="94"/>
      <c r="H230" s="60">
        <f t="shared" si="30"/>
        <v>0</v>
      </c>
      <c r="I230" s="60">
        <f t="shared" si="38"/>
        <v>0</v>
      </c>
      <c r="K230" s="60">
        <f t="shared" si="32"/>
        <v>0</v>
      </c>
      <c r="L230" s="60" t="str">
        <f t="shared" si="33"/>
        <v>$0.00</v>
      </c>
      <c r="M230" s="60">
        <f t="shared" si="34"/>
        <v>0</v>
      </c>
      <c r="N230" s="60">
        <f t="shared" si="35"/>
        <v>0</v>
      </c>
      <c r="O230" s="60">
        <f t="shared" si="37"/>
        <v>0</v>
      </c>
      <c r="P230" s="60">
        <f t="shared" si="36"/>
        <v>0</v>
      </c>
      <c r="Q230" s="57"/>
    </row>
    <row r="231" spans="1:17">
      <c r="A231" s="92"/>
      <c r="B231" s="92"/>
      <c r="C231" s="61">
        <f t="shared" si="31"/>
        <v>0</v>
      </c>
      <c r="D231" s="94"/>
      <c r="H231" s="60">
        <f t="shared" si="30"/>
        <v>0</v>
      </c>
      <c r="I231" s="60">
        <f t="shared" si="38"/>
        <v>0</v>
      </c>
      <c r="K231" s="60">
        <f t="shared" si="32"/>
        <v>0</v>
      </c>
      <c r="L231" s="60" t="str">
        <f t="shared" si="33"/>
        <v>$0.00</v>
      </c>
      <c r="M231" s="60">
        <f t="shared" si="34"/>
        <v>0</v>
      </c>
      <c r="N231" s="60">
        <f t="shared" si="35"/>
        <v>0</v>
      </c>
      <c r="O231" s="60">
        <f t="shared" si="37"/>
        <v>0</v>
      </c>
      <c r="P231" s="60">
        <f t="shared" si="36"/>
        <v>0</v>
      </c>
      <c r="Q231" s="57"/>
    </row>
    <row r="232" spans="1:17">
      <c r="A232" s="92"/>
      <c r="B232" s="92"/>
      <c r="C232" s="61">
        <f t="shared" si="31"/>
        <v>0</v>
      </c>
      <c r="D232" s="94"/>
      <c r="H232" s="60">
        <f t="shared" si="30"/>
        <v>0</v>
      </c>
      <c r="I232" s="60">
        <f t="shared" si="38"/>
        <v>0</v>
      </c>
      <c r="K232" s="60">
        <f t="shared" si="32"/>
        <v>0</v>
      </c>
      <c r="L232" s="60" t="str">
        <f t="shared" si="33"/>
        <v>$0.00</v>
      </c>
      <c r="M232" s="60">
        <f t="shared" si="34"/>
        <v>0</v>
      </c>
      <c r="N232" s="60">
        <f t="shared" si="35"/>
        <v>0</v>
      </c>
      <c r="O232" s="60">
        <f t="shared" si="37"/>
        <v>0</v>
      </c>
      <c r="P232" s="60">
        <f t="shared" si="36"/>
        <v>0</v>
      </c>
      <c r="Q232" s="57"/>
    </row>
    <row r="233" spans="1:17">
      <c r="A233" s="92"/>
      <c r="B233" s="92"/>
      <c r="C233" s="61">
        <f t="shared" si="31"/>
        <v>0</v>
      </c>
      <c r="D233" s="94"/>
      <c r="H233" s="60">
        <f t="shared" si="30"/>
        <v>0</v>
      </c>
      <c r="I233" s="60">
        <f t="shared" si="38"/>
        <v>0</v>
      </c>
      <c r="K233" s="60">
        <f t="shared" si="32"/>
        <v>0</v>
      </c>
      <c r="L233" s="60" t="str">
        <f t="shared" si="33"/>
        <v>$0.00</v>
      </c>
      <c r="M233" s="60">
        <f t="shared" si="34"/>
        <v>0</v>
      </c>
      <c r="N233" s="60">
        <f t="shared" si="35"/>
        <v>0</v>
      </c>
      <c r="O233" s="60">
        <f t="shared" si="37"/>
        <v>0</v>
      </c>
      <c r="P233" s="60">
        <f t="shared" si="36"/>
        <v>0</v>
      </c>
      <c r="Q233" s="57"/>
    </row>
    <row r="234" spans="1:17">
      <c r="A234" s="92"/>
      <c r="B234" s="92"/>
      <c r="C234" s="61">
        <f t="shared" si="31"/>
        <v>0</v>
      </c>
      <c r="D234" s="94"/>
      <c r="H234" s="60">
        <f t="shared" si="30"/>
        <v>0</v>
      </c>
      <c r="I234" s="60">
        <f t="shared" si="38"/>
        <v>0</v>
      </c>
      <c r="K234" s="60">
        <f t="shared" si="32"/>
        <v>0</v>
      </c>
      <c r="L234" s="60" t="str">
        <f t="shared" si="33"/>
        <v>$0.00</v>
      </c>
      <c r="M234" s="60">
        <f t="shared" si="34"/>
        <v>0</v>
      </c>
      <c r="N234" s="60">
        <f t="shared" si="35"/>
        <v>0</v>
      </c>
      <c r="O234" s="60">
        <f t="shared" si="37"/>
        <v>0</v>
      </c>
      <c r="P234" s="60">
        <f t="shared" si="36"/>
        <v>0</v>
      </c>
      <c r="Q234" s="57"/>
    </row>
    <row r="235" spans="1:17">
      <c r="A235" s="92"/>
      <c r="B235" s="92"/>
      <c r="C235" s="61">
        <f t="shared" si="31"/>
        <v>0</v>
      </c>
      <c r="D235" s="94"/>
      <c r="H235" s="60">
        <f t="shared" si="30"/>
        <v>0</v>
      </c>
      <c r="I235" s="60">
        <f t="shared" si="38"/>
        <v>0</v>
      </c>
      <c r="K235" s="60">
        <f t="shared" si="32"/>
        <v>0</v>
      </c>
      <c r="L235" s="60" t="str">
        <f t="shared" si="33"/>
        <v>$0.00</v>
      </c>
      <c r="M235" s="60">
        <f t="shared" si="34"/>
        <v>0</v>
      </c>
      <c r="N235" s="60">
        <f t="shared" si="35"/>
        <v>0</v>
      </c>
      <c r="O235" s="60">
        <f t="shared" si="37"/>
        <v>0</v>
      </c>
      <c r="P235" s="60">
        <f t="shared" si="36"/>
        <v>0</v>
      </c>
      <c r="Q235" s="57"/>
    </row>
    <row r="236" spans="1:17">
      <c r="A236" s="92"/>
      <c r="B236" s="92"/>
      <c r="C236" s="61">
        <f t="shared" si="31"/>
        <v>0</v>
      </c>
      <c r="D236" s="94"/>
      <c r="H236" s="60">
        <f t="shared" si="30"/>
        <v>0</v>
      </c>
      <c r="I236" s="60">
        <f t="shared" si="38"/>
        <v>0</v>
      </c>
      <c r="K236" s="60">
        <f t="shared" si="32"/>
        <v>0</v>
      </c>
      <c r="L236" s="60" t="str">
        <f t="shared" si="33"/>
        <v>$0.00</v>
      </c>
      <c r="M236" s="60">
        <f t="shared" si="34"/>
        <v>0</v>
      </c>
      <c r="N236" s="60">
        <f t="shared" si="35"/>
        <v>0</v>
      </c>
      <c r="O236" s="60">
        <f t="shared" si="37"/>
        <v>0</v>
      </c>
      <c r="P236" s="60">
        <f t="shared" si="36"/>
        <v>0</v>
      </c>
      <c r="Q236" s="57"/>
    </row>
    <row r="237" spans="1:17">
      <c r="A237" s="92"/>
      <c r="B237" s="92"/>
      <c r="C237" s="61">
        <f t="shared" si="31"/>
        <v>0</v>
      </c>
      <c r="D237" s="94"/>
      <c r="H237" s="60">
        <f t="shared" si="30"/>
        <v>0</v>
      </c>
      <c r="I237" s="60">
        <f t="shared" si="38"/>
        <v>0</v>
      </c>
      <c r="K237" s="60">
        <f t="shared" si="32"/>
        <v>0</v>
      </c>
      <c r="L237" s="60" t="str">
        <f t="shared" si="33"/>
        <v>$0.00</v>
      </c>
      <c r="M237" s="60">
        <f t="shared" si="34"/>
        <v>0</v>
      </c>
      <c r="N237" s="60">
        <f t="shared" si="35"/>
        <v>0</v>
      </c>
      <c r="O237" s="60">
        <f t="shared" si="37"/>
        <v>0</v>
      </c>
      <c r="P237" s="60">
        <f t="shared" si="36"/>
        <v>0</v>
      </c>
      <c r="Q237" s="57"/>
    </row>
    <row r="238" spans="1:17">
      <c r="A238" s="92"/>
      <c r="B238" s="92"/>
      <c r="C238" s="61">
        <f t="shared" si="31"/>
        <v>0</v>
      </c>
      <c r="D238" s="94"/>
      <c r="H238" s="60">
        <f t="shared" si="30"/>
        <v>0</v>
      </c>
      <c r="I238" s="60">
        <f t="shared" si="38"/>
        <v>0</v>
      </c>
      <c r="K238" s="60">
        <f t="shared" si="32"/>
        <v>0</v>
      </c>
      <c r="L238" s="60" t="str">
        <f t="shared" si="33"/>
        <v>$0.00</v>
      </c>
      <c r="M238" s="60">
        <f t="shared" si="34"/>
        <v>0</v>
      </c>
      <c r="N238" s="60">
        <f t="shared" si="35"/>
        <v>0</v>
      </c>
      <c r="O238" s="60">
        <f t="shared" si="37"/>
        <v>0</v>
      </c>
      <c r="P238" s="60">
        <f t="shared" si="36"/>
        <v>0</v>
      </c>
      <c r="Q238" s="57"/>
    </row>
    <row r="239" spans="1:17">
      <c r="A239" s="92"/>
      <c r="B239" s="92"/>
      <c r="C239" s="61">
        <f t="shared" si="31"/>
        <v>0</v>
      </c>
      <c r="D239" s="94"/>
      <c r="H239" s="60">
        <f t="shared" si="30"/>
        <v>0</v>
      </c>
      <c r="I239" s="60">
        <f t="shared" si="38"/>
        <v>0</v>
      </c>
      <c r="K239" s="60">
        <f t="shared" si="32"/>
        <v>0</v>
      </c>
      <c r="L239" s="60" t="str">
        <f t="shared" si="33"/>
        <v>$0.00</v>
      </c>
      <c r="M239" s="60">
        <f t="shared" si="34"/>
        <v>0</v>
      </c>
      <c r="N239" s="60">
        <f t="shared" si="35"/>
        <v>0</v>
      </c>
      <c r="O239" s="60">
        <f t="shared" si="37"/>
        <v>0</v>
      </c>
      <c r="P239" s="60">
        <f t="shared" si="36"/>
        <v>0</v>
      </c>
      <c r="Q239" s="57"/>
    </row>
    <row r="240" spans="1:17">
      <c r="A240" s="92"/>
      <c r="B240" s="92"/>
      <c r="C240" s="61">
        <f t="shared" si="31"/>
        <v>0</v>
      </c>
      <c r="D240" s="94"/>
      <c r="H240" s="60">
        <f t="shared" si="30"/>
        <v>0</v>
      </c>
      <c r="I240" s="60">
        <f t="shared" si="38"/>
        <v>0</v>
      </c>
      <c r="K240" s="60">
        <f t="shared" si="32"/>
        <v>0</v>
      </c>
      <c r="L240" s="60" t="str">
        <f t="shared" si="33"/>
        <v>$0.00</v>
      </c>
      <c r="M240" s="60">
        <f t="shared" si="34"/>
        <v>0</v>
      </c>
      <c r="N240" s="60">
        <f t="shared" si="35"/>
        <v>0</v>
      </c>
      <c r="O240" s="60">
        <f t="shared" si="37"/>
        <v>0</v>
      </c>
      <c r="P240" s="60">
        <f t="shared" si="36"/>
        <v>0</v>
      </c>
      <c r="Q240" s="57"/>
    </row>
    <row r="241" spans="1:17">
      <c r="A241" s="92"/>
      <c r="B241" s="92"/>
      <c r="C241" s="61">
        <f t="shared" si="31"/>
        <v>0</v>
      </c>
      <c r="D241" s="94"/>
      <c r="H241" s="60">
        <f t="shared" si="30"/>
        <v>0</v>
      </c>
      <c r="I241" s="60">
        <f t="shared" si="38"/>
        <v>0</v>
      </c>
      <c r="K241" s="60">
        <f t="shared" si="32"/>
        <v>0</v>
      </c>
      <c r="L241" s="60" t="str">
        <f t="shared" si="33"/>
        <v>$0.00</v>
      </c>
      <c r="M241" s="60">
        <f t="shared" si="34"/>
        <v>0</v>
      </c>
      <c r="N241" s="60">
        <f t="shared" si="35"/>
        <v>0</v>
      </c>
      <c r="O241" s="60">
        <f t="shared" si="37"/>
        <v>0</v>
      </c>
      <c r="P241" s="60">
        <f t="shared" si="36"/>
        <v>0</v>
      </c>
      <c r="Q241" s="57"/>
    </row>
    <row r="242" spans="1:17">
      <c r="A242" s="92"/>
      <c r="B242" s="92"/>
      <c r="C242" s="61">
        <f t="shared" si="31"/>
        <v>0</v>
      </c>
      <c r="D242" s="94"/>
      <c r="H242" s="60">
        <f t="shared" si="30"/>
        <v>0</v>
      </c>
      <c r="I242" s="60">
        <f t="shared" si="38"/>
        <v>0</v>
      </c>
      <c r="K242" s="60">
        <f t="shared" si="32"/>
        <v>0</v>
      </c>
      <c r="L242" s="60" t="str">
        <f t="shared" si="33"/>
        <v>$0.00</v>
      </c>
      <c r="M242" s="60">
        <f t="shared" si="34"/>
        <v>0</v>
      </c>
      <c r="N242" s="60">
        <f t="shared" si="35"/>
        <v>0</v>
      </c>
      <c r="O242" s="60">
        <f t="shared" si="37"/>
        <v>0</v>
      </c>
      <c r="P242" s="60">
        <f t="shared" si="36"/>
        <v>0</v>
      </c>
      <c r="Q242" s="57"/>
    </row>
    <row r="243" spans="1:17">
      <c r="A243" s="92"/>
      <c r="B243" s="92"/>
      <c r="C243" s="61">
        <f t="shared" si="31"/>
        <v>0</v>
      </c>
      <c r="D243" s="94"/>
      <c r="H243" s="60">
        <f t="shared" si="30"/>
        <v>0</v>
      </c>
      <c r="I243" s="60">
        <f t="shared" si="38"/>
        <v>0</v>
      </c>
      <c r="K243" s="60">
        <f t="shared" si="32"/>
        <v>0</v>
      </c>
      <c r="L243" s="60" t="str">
        <f t="shared" si="33"/>
        <v>$0.00</v>
      </c>
      <c r="M243" s="60">
        <f t="shared" si="34"/>
        <v>0</v>
      </c>
      <c r="N243" s="60">
        <f t="shared" si="35"/>
        <v>0</v>
      </c>
      <c r="O243" s="60">
        <f t="shared" si="37"/>
        <v>0</v>
      </c>
      <c r="P243" s="60">
        <f t="shared" si="36"/>
        <v>0</v>
      </c>
      <c r="Q243" s="57"/>
    </row>
    <row r="244" spans="1:17">
      <c r="A244" s="92"/>
      <c r="B244" s="92"/>
      <c r="C244" s="61">
        <f t="shared" si="31"/>
        <v>0</v>
      </c>
      <c r="D244" s="94"/>
      <c r="H244" s="60">
        <f t="shared" si="30"/>
        <v>0</v>
      </c>
      <c r="I244" s="60">
        <f t="shared" si="38"/>
        <v>0</v>
      </c>
      <c r="K244" s="60">
        <f t="shared" si="32"/>
        <v>0</v>
      </c>
      <c r="L244" s="60" t="str">
        <f t="shared" si="33"/>
        <v>$0.00</v>
      </c>
      <c r="M244" s="60">
        <f t="shared" si="34"/>
        <v>0</v>
      </c>
      <c r="N244" s="60">
        <f t="shared" si="35"/>
        <v>0</v>
      </c>
      <c r="O244" s="60">
        <f t="shared" si="37"/>
        <v>0</v>
      </c>
      <c r="P244" s="60">
        <f t="shared" si="36"/>
        <v>0</v>
      </c>
      <c r="Q244" s="57"/>
    </row>
    <row r="245" spans="1:17">
      <c r="A245" s="92"/>
      <c r="B245" s="92"/>
      <c r="C245" s="61">
        <f t="shared" si="31"/>
        <v>0</v>
      </c>
      <c r="D245" s="94"/>
      <c r="H245" s="60">
        <f t="shared" si="30"/>
        <v>0</v>
      </c>
      <c r="I245" s="60">
        <f t="shared" si="38"/>
        <v>0</v>
      </c>
      <c r="K245" s="60">
        <f t="shared" si="32"/>
        <v>0</v>
      </c>
      <c r="L245" s="60" t="str">
        <f t="shared" si="33"/>
        <v>$0.00</v>
      </c>
      <c r="M245" s="60">
        <f t="shared" si="34"/>
        <v>0</v>
      </c>
      <c r="N245" s="60">
        <f t="shared" si="35"/>
        <v>0</v>
      </c>
      <c r="O245" s="60">
        <f t="shared" si="37"/>
        <v>0</v>
      </c>
      <c r="P245" s="60">
        <f t="shared" si="36"/>
        <v>0</v>
      </c>
      <c r="Q245" s="57"/>
    </row>
    <row r="246" spans="1:17">
      <c r="A246" s="92"/>
      <c r="B246" s="92"/>
      <c r="C246" s="61">
        <f t="shared" si="31"/>
        <v>0</v>
      </c>
      <c r="D246" s="94"/>
      <c r="H246" s="60">
        <f t="shared" si="30"/>
        <v>0</v>
      </c>
      <c r="I246" s="60">
        <f t="shared" si="38"/>
        <v>0</v>
      </c>
      <c r="K246" s="60">
        <f t="shared" si="32"/>
        <v>0</v>
      </c>
      <c r="L246" s="60" t="str">
        <f t="shared" si="33"/>
        <v>$0.00</v>
      </c>
      <c r="M246" s="60">
        <f t="shared" si="34"/>
        <v>0</v>
      </c>
      <c r="N246" s="60">
        <f t="shared" si="35"/>
        <v>0</v>
      </c>
      <c r="O246" s="60">
        <f t="shared" si="37"/>
        <v>0</v>
      </c>
      <c r="P246" s="60">
        <f t="shared" si="36"/>
        <v>0</v>
      </c>
      <c r="Q246" s="57"/>
    </row>
    <row r="247" spans="1:17">
      <c r="A247" s="92"/>
      <c r="B247" s="92"/>
      <c r="C247" s="61">
        <f t="shared" si="31"/>
        <v>0</v>
      </c>
      <c r="D247" s="94"/>
      <c r="H247" s="60">
        <f t="shared" si="30"/>
        <v>0</v>
      </c>
      <c r="I247" s="60">
        <f t="shared" si="38"/>
        <v>0</v>
      </c>
      <c r="K247" s="60">
        <f t="shared" si="32"/>
        <v>0</v>
      </c>
      <c r="L247" s="60" t="str">
        <f t="shared" si="33"/>
        <v>$0.00</v>
      </c>
      <c r="M247" s="60">
        <f t="shared" si="34"/>
        <v>0</v>
      </c>
      <c r="N247" s="60">
        <f t="shared" si="35"/>
        <v>0</v>
      </c>
      <c r="O247" s="60">
        <f t="shared" si="37"/>
        <v>0</v>
      </c>
      <c r="P247" s="60">
        <f t="shared" si="36"/>
        <v>0</v>
      </c>
      <c r="Q247" s="57"/>
    </row>
    <row r="248" spans="1:17">
      <c r="A248" s="92"/>
      <c r="B248" s="92"/>
      <c r="C248" s="61">
        <f t="shared" si="31"/>
        <v>0</v>
      </c>
      <c r="D248" s="94"/>
      <c r="H248" s="60">
        <f t="shared" si="30"/>
        <v>0</v>
      </c>
      <c r="I248" s="60">
        <f t="shared" si="38"/>
        <v>0</v>
      </c>
      <c r="K248" s="60">
        <f t="shared" si="32"/>
        <v>0</v>
      </c>
      <c r="L248" s="60" t="str">
        <f t="shared" si="33"/>
        <v>$0.00</v>
      </c>
      <c r="M248" s="60">
        <f t="shared" si="34"/>
        <v>0</v>
      </c>
      <c r="N248" s="60">
        <f t="shared" si="35"/>
        <v>0</v>
      </c>
      <c r="O248" s="60">
        <f t="shared" si="37"/>
        <v>0</v>
      </c>
      <c r="P248" s="60">
        <f t="shared" si="36"/>
        <v>0</v>
      </c>
      <c r="Q248" s="57"/>
    </row>
    <row r="249" spans="1:17">
      <c r="A249" s="92"/>
      <c r="B249" s="92"/>
      <c r="C249" s="61">
        <f t="shared" si="31"/>
        <v>0</v>
      </c>
      <c r="D249" s="94"/>
      <c r="H249" s="60">
        <f t="shared" si="30"/>
        <v>0</v>
      </c>
      <c r="I249" s="60">
        <f t="shared" si="38"/>
        <v>0</v>
      </c>
      <c r="K249" s="60">
        <f t="shared" si="32"/>
        <v>0</v>
      </c>
      <c r="L249" s="60" t="str">
        <f t="shared" si="33"/>
        <v>$0.00</v>
      </c>
      <c r="M249" s="60">
        <f t="shared" si="34"/>
        <v>0</v>
      </c>
      <c r="N249" s="60">
        <f t="shared" si="35"/>
        <v>0</v>
      </c>
      <c r="O249" s="60">
        <f t="shared" si="37"/>
        <v>0</v>
      </c>
      <c r="P249" s="60">
        <f t="shared" si="36"/>
        <v>0</v>
      </c>
      <c r="Q249" s="57"/>
    </row>
    <row r="250" spans="1:17">
      <c r="A250" s="92"/>
      <c r="B250" s="92"/>
      <c r="C250" s="61">
        <f t="shared" si="31"/>
        <v>0</v>
      </c>
      <c r="D250" s="94"/>
      <c r="H250" s="60">
        <f t="shared" si="30"/>
        <v>0</v>
      </c>
      <c r="I250" s="60">
        <f t="shared" si="38"/>
        <v>0</v>
      </c>
      <c r="K250" s="60">
        <f t="shared" si="32"/>
        <v>0</v>
      </c>
      <c r="L250" s="60" t="str">
        <f t="shared" si="33"/>
        <v>$0.00</v>
      </c>
      <c r="M250" s="60">
        <f t="shared" si="34"/>
        <v>0</v>
      </c>
      <c r="N250" s="60">
        <f t="shared" si="35"/>
        <v>0</v>
      </c>
      <c r="O250" s="60">
        <f t="shared" si="37"/>
        <v>0</v>
      </c>
      <c r="P250" s="60">
        <f t="shared" si="36"/>
        <v>0</v>
      </c>
      <c r="Q250" s="57"/>
    </row>
    <row r="251" spans="1:17">
      <c r="A251" s="92"/>
      <c r="B251" s="92"/>
      <c r="C251" s="61">
        <f t="shared" si="31"/>
        <v>0</v>
      </c>
      <c r="D251" s="94"/>
      <c r="H251" s="60">
        <f t="shared" si="30"/>
        <v>0</v>
      </c>
      <c r="I251" s="60">
        <f t="shared" si="38"/>
        <v>0</v>
      </c>
      <c r="K251" s="60">
        <f t="shared" si="32"/>
        <v>0</v>
      </c>
      <c r="L251" s="60" t="str">
        <f t="shared" si="33"/>
        <v>$0.00</v>
      </c>
      <c r="M251" s="60">
        <f t="shared" si="34"/>
        <v>0</v>
      </c>
      <c r="N251" s="60">
        <f t="shared" si="35"/>
        <v>0</v>
      </c>
      <c r="O251" s="60">
        <f t="shared" si="37"/>
        <v>0</v>
      </c>
      <c r="P251" s="60">
        <f t="shared" si="36"/>
        <v>0</v>
      </c>
      <c r="Q251" s="57"/>
    </row>
    <row r="252" spans="1:17">
      <c r="A252" s="92"/>
      <c r="B252" s="92"/>
      <c r="C252" s="61">
        <f t="shared" si="31"/>
        <v>0</v>
      </c>
      <c r="D252" s="94"/>
      <c r="H252" s="60">
        <f t="shared" si="30"/>
        <v>0</v>
      </c>
      <c r="I252" s="60">
        <f t="shared" si="38"/>
        <v>0</v>
      </c>
      <c r="K252" s="60">
        <f t="shared" si="32"/>
        <v>0</v>
      </c>
      <c r="L252" s="60" t="str">
        <f t="shared" si="33"/>
        <v>$0.00</v>
      </c>
      <c r="M252" s="60">
        <f t="shared" si="34"/>
        <v>0</v>
      </c>
      <c r="N252" s="60">
        <f t="shared" si="35"/>
        <v>0</v>
      </c>
      <c r="O252" s="60">
        <f t="shared" si="37"/>
        <v>0</v>
      </c>
      <c r="P252" s="60">
        <f t="shared" si="36"/>
        <v>0</v>
      </c>
      <c r="Q252" s="57"/>
    </row>
    <row r="253" spans="1:17">
      <c r="A253" s="92"/>
      <c r="B253" s="92"/>
      <c r="C253" s="61">
        <f t="shared" si="31"/>
        <v>0</v>
      </c>
      <c r="D253" s="94"/>
      <c r="H253" s="60">
        <f t="shared" si="30"/>
        <v>0</v>
      </c>
      <c r="I253" s="60">
        <f t="shared" si="38"/>
        <v>0</v>
      </c>
      <c r="K253" s="60">
        <f t="shared" si="32"/>
        <v>0</v>
      </c>
      <c r="L253" s="60" t="str">
        <f t="shared" si="33"/>
        <v>$0.00</v>
      </c>
      <c r="M253" s="60">
        <f t="shared" si="34"/>
        <v>0</v>
      </c>
      <c r="N253" s="60">
        <f t="shared" si="35"/>
        <v>0</v>
      </c>
      <c r="O253" s="60">
        <f t="shared" si="37"/>
        <v>0</v>
      </c>
      <c r="P253" s="60">
        <f t="shared" si="36"/>
        <v>0</v>
      </c>
      <c r="Q253" s="57"/>
    </row>
    <row r="254" spans="1:17">
      <c r="A254" s="92"/>
      <c r="B254" s="92"/>
      <c r="C254" s="61">
        <f t="shared" si="31"/>
        <v>0</v>
      </c>
      <c r="D254" s="94"/>
      <c r="H254" s="60">
        <f t="shared" si="30"/>
        <v>0</v>
      </c>
      <c r="I254" s="60">
        <f t="shared" si="38"/>
        <v>0</v>
      </c>
      <c r="K254" s="60">
        <f t="shared" si="32"/>
        <v>0</v>
      </c>
      <c r="L254" s="60" t="str">
        <f t="shared" si="33"/>
        <v>$0.00</v>
      </c>
      <c r="M254" s="60">
        <f t="shared" si="34"/>
        <v>0</v>
      </c>
      <c r="N254" s="60">
        <f t="shared" si="35"/>
        <v>0</v>
      </c>
      <c r="O254" s="60">
        <f t="shared" si="37"/>
        <v>0</v>
      </c>
      <c r="P254" s="60">
        <f t="shared" si="36"/>
        <v>0</v>
      </c>
      <c r="Q254" s="57"/>
    </row>
    <row r="255" spans="1:17">
      <c r="A255" s="92"/>
      <c r="B255" s="92"/>
      <c r="C255" s="61">
        <f t="shared" si="31"/>
        <v>0</v>
      </c>
      <c r="D255" s="94"/>
      <c r="H255" s="60">
        <f t="shared" si="30"/>
        <v>0</v>
      </c>
      <c r="I255" s="60">
        <f t="shared" si="38"/>
        <v>0</v>
      </c>
      <c r="K255" s="60">
        <f t="shared" si="32"/>
        <v>0</v>
      </c>
      <c r="L255" s="60" t="str">
        <f t="shared" si="33"/>
        <v>$0.00</v>
      </c>
      <c r="M255" s="60">
        <f t="shared" si="34"/>
        <v>0</v>
      </c>
      <c r="N255" s="60">
        <f t="shared" si="35"/>
        <v>0</v>
      </c>
      <c r="O255" s="60">
        <f t="shared" si="37"/>
        <v>0</v>
      </c>
      <c r="P255" s="60">
        <f t="shared" si="36"/>
        <v>0</v>
      </c>
      <c r="Q255" s="57"/>
    </row>
    <row r="256" spans="1:17">
      <c r="A256" s="92"/>
      <c r="B256" s="92"/>
      <c r="C256" s="61">
        <f t="shared" si="31"/>
        <v>0</v>
      </c>
      <c r="D256" s="94"/>
      <c r="H256" s="60">
        <f t="shared" si="30"/>
        <v>0</v>
      </c>
      <c r="I256" s="60">
        <f t="shared" si="38"/>
        <v>0</v>
      </c>
      <c r="K256" s="60">
        <f t="shared" si="32"/>
        <v>0</v>
      </c>
      <c r="L256" s="60" t="str">
        <f t="shared" si="33"/>
        <v>$0.00</v>
      </c>
      <c r="M256" s="60">
        <f t="shared" si="34"/>
        <v>0</v>
      </c>
      <c r="N256" s="60">
        <f t="shared" si="35"/>
        <v>0</v>
      </c>
      <c r="O256" s="60">
        <f t="shared" si="37"/>
        <v>0</v>
      </c>
      <c r="P256" s="60">
        <f t="shared" si="36"/>
        <v>0</v>
      </c>
      <c r="Q256" s="57"/>
    </row>
    <row r="257" spans="1:17">
      <c r="A257" s="92"/>
      <c r="B257" s="92"/>
      <c r="C257" s="61">
        <f t="shared" si="31"/>
        <v>0</v>
      </c>
      <c r="D257" s="94"/>
      <c r="H257" s="60">
        <f t="shared" si="30"/>
        <v>0</v>
      </c>
      <c r="I257" s="60">
        <f t="shared" si="38"/>
        <v>0</v>
      </c>
      <c r="K257" s="60">
        <f t="shared" si="32"/>
        <v>0</v>
      </c>
      <c r="L257" s="60" t="str">
        <f t="shared" si="33"/>
        <v>$0.00</v>
      </c>
      <c r="M257" s="60">
        <f t="shared" si="34"/>
        <v>0</v>
      </c>
      <c r="N257" s="60">
        <f t="shared" si="35"/>
        <v>0</v>
      </c>
      <c r="O257" s="60">
        <f t="shared" si="37"/>
        <v>0</v>
      </c>
      <c r="P257" s="60">
        <f t="shared" si="36"/>
        <v>0</v>
      </c>
      <c r="Q257" s="57"/>
    </row>
    <row r="258" spans="1:17">
      <c r="A258" s="92"/>
      <c r="B258" s="92"/>
      <c r="C258" s="61">
        <f t="shared" si="31"/>
        <v>0</v>
      </c>
      <c r="D258" s="94"/>
      <c r="H258" s="60">
        <f t="shared" si="30"/>
        <v>0</v>
      </c>
      <c r="I258" s="60">
        <f t="shared" si="38"/>
        <v>0</v>
      </c>
      <c r="K258" s="60">
        <f t="shared" si="32"/>
        <v>0</v>
      </c>
      <c r="L258" s="60" t="str">
        <f t="shared" si="33"/>
        <v>$0.00</v>
      </c>
      <c r="M258" s="60">
        <f t="shared" si="34"/>
        <v>0</v>
      </c>
      <c r="N258" s="60">
        <f t="shared" si="35"/>
        <v>0</v>
      </c>
      <c r="O258" s="60">
        <f t="shared" si="37"/>
        <v>0</v>
      </c>
      <c r="P258" s="60">
        <f t="shared" si="36"/>
        <v>0</v>
      </c>
      <c r="Q258" s="57"/>
    </row>
    <row r="259" spans="1:17">
      <c r="A259" s="92"/>
      <c r="B259" s="92"/>
      <c r="C259" s="61">
        <f t="shared" si="31"/>
        <v>0</v>
      </c>
      <c r="D259" s="94"/>
      <c r="H259" s="60">
        <f>SUM(H8:H258)</f>
        <v>0</v>
      </c>
      <c r="I259" s="60">
        <f t="shared" si="38"/>
        <v>0</v>
      </c>
      <c r="K259" s="60">
        <f t="shared" si="32"/>
        <v>0</v>
      </c>
      <c r="L259" s="60" t="str">
        <f t="shared" si="33"/>
        <v>$0.00</v>
      </c>
      <c r="M259" s="60">
        <f t="shared" si="34"/>
        <v>0</v>
      </c>
      <c r="N259" s="60">
        <f t="shared" si="35"/>
        <v>0</v>
      </c>
      <c r="O259" s="60">
        <f t="shared" si="37"/>
        <v>0</v>
      </c>
      <c r="P259" s="60">
        <f t="shared" si="36"/>
        <v>0</v>
      </c>
    </row>
    <row r="260" spans="1:17">
      <c r="A260" s="58" t="s">
        <v>4</v>
      </c>
      <c r="C260" s="62">
        <f>SUM(C8:C259)</f>
        <v>0</v>
      </c>
      <c r="K260" s="60"/>
      <c r="L260" s="60"/>
      <c r="M260" s="60"/>
      <c r="N260" s="63">
        <f>SUM(N8:N259)</f>
        <v>0</v>
      </c>
      <c r="O260" s="63">
        <f t="shared" ref="O260:P260" si="39">SUM(O8:O259)</f>
        <v>0</v>
      </c>
      <c r="P260" s="63">
        <f t="shared" si="39"/>
        <v>0</v>
      </c>
    </row>
  </sheetData>
  <sheetProtection selectLockedCells="1"/>
  <mergeCells count="1">
    <mergeCell ref="F2:G2"/>
  </mergeCells>
  <conditionalFormatting sqref="J8:M8 J84:J259 J9:J12 K9:M259">
    <cfRule type="expression" dxfId="5" priority="7">
      <formula>$B$2&gt;=34973</formula>
    </cfRule>
  </conditionalFormatting>
  <conditionalFormatting sqref="O8:O259">
    <cfRule type="expression" dxfId="4" priority="6">
      <formula>$B$2&gt;=34973</formula>
    </cfRule>
  </conditionalFormatting>
  <conditionalFormatting sqref="G5">
    <cfRule type="expression" dxfId="3" priority="2">
      <formula>$A$8:$B$18&gt;=$G$4</formula>
    </cfRule>
  </conditionalFormatting>
  <conditionalFormatting sqref="J13:J83">
    <cfRule type="expression" dxfId="2" priority="1">
      <formula>$B$2&gt;=34973</formula>
    </cfRule>
  </conditionalFormatting>
  <printOptions headings="1" gridLines="1"/>
  <pageMargins left="0.7" right="0.7" top="0.75" bottom="0.75" header="0.3" footer="0.3"/>
  <pageSetup scale="56" fitToHeight="10" orientation="landscape" r:id="rId1"/>
  <headerFooter>
    <oddHeader>&amp;L&amp;D&amp;C(A) PTD Owed</oddHeader>
    <oddFooter>&amp;CThis spreadsheet is for purposes of the Special Compensation Fund Relief in Minn. Stat. sec. 176.1292 only.&amp;R&amp;P/&amp;N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38100</xdr:rowOff>
                  </from>
                  <to>
                    <xdr:col>6</xdr:col>
                    <xdr:colOff>771525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209550</xdr:rowOff>
                  </from>
                  <to>
                    <xdr:col>6</xdr:col>
                    <xdr:colOff>752475</xdr:colOff>
                    <xdr:row>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400050</xdr:rowOff>
                  </from>
                  <to>
                    <xdr:col>6</xdr:col>
                    <xdr:colOff>590550</xdr:colOff>
                    <xdr:row>6</xdr:row>
                    <xdr:rowOff>685800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58"/>
  <sheetViews>
    <sheetView tabSelected="1" workbookViewId="0">
      <pane ySplit="1" topLeftCell="A29" activePane="bottomLeft" state="frozen"/>
      <selection pane="bottomLeft" activeCell="J45" sqref="J1:J45"/>
    </sheetView>
  </sheetViews>
  <sheetFormatPr defaultRowHeight="15"/>
  <cols>
    <col min="1" max="1" width="10.42578125" bestFit="1" customWidth="1"/>
    <col min="2" max="2" width="11.42578125" style="2" bestFit="1" customWidth="1"/>
    <col min="3" max="3" width="8.85546875" style="2"/>
    <col min="4" max="4" width="15" bestFit="1" customWidth="1"/>
    <col min="6" max="6" width="10.42578125" bestFit="1" customWidth="1"/>
    <col min="7" max="7" width="10.5703125" bestFit="1" customWidth="1"/>
    <col min="8" max="8" width="8.85546875" style="3"/>
    <col min="11" max="11" width="9.5703125" bestFit="1" customWidth="1"/>
    <col min="12" max="12" width="10" style="3" bestFit="1" customWidth="1"/>
    <col min="13" max="13" width="11.140625" bestFit="1" customWidth="1"/>
    <col min="14" max="14" width="11.28515625" bestFit="1" customWidth="1"/>
    <col min="17" max="17" width="10.42578125" bestFit="1" customWidth="1"/>
    <col min="18" max="18" width="10.85546875" style="3" bestFit="1" customWidth="1"/>
    <col min="19" max="19" width="11.7109375" bestFit="1" customWidth="1"/>
    <col min="20" max="20" width="11.7109375" customWidth="1"/>
    <col min="25" max="25" width="18.5703125" bestFit="1" customWidth="1"/>
  </cols>
  <sheetData>
    <row r="1" spans="1:26" ht="30">
      <c r="A1" s="27" t="s">
        <v>39</v>
      </c>
      <c r="B1" s="22" t="s">
        <v>40</v>
      </c>
      <c r="C1" s="22" t="s">
        <v>41</v>
      </c>
      <c r="D1" s="23" t="s">
        <v>31</v>
      </c>
      <c r="F1" s="8" t="s">
        <v>42</v>
      </c>
      <c r="G1" s="9" t="s">
        <v>43</v>
      </c>
      <c r="H1" s="148" t="s">
        <v>44</v>
      </c>
      <c r="I1" s="149"/>
      <c r="K1" s="109" t="s">
        <v>42</v>
      </c>
      <c r="L1" s="29" t="s">
        <v>45</v>
      </c>
      <c r="M1" s="29"/>
      <c r="N1" s="29"/>
      <c r="O1" s="30"/>
      <c r="Q1" s="31" t="s">
        <v>42</v>
      </c>
      <c r="R1" s="28" t="s">
        <v>46</v>
      </c>
      <c r="S1" s="104"/>
      <c r="T1" s="104"/>
      <c r="V1" s="109" t="s">
        <v>42</v>
      </c>
      <c r="W1" s="110" t="s">
        <v>47</v>
      </c>
      <c r="X1" s="119"/>
      <c r="Y1" s="32" t="s">
        <v>48</v>
      </c>
    </row>
    <row r="2" spans="1:26">
      <c r="A2" s="24">
        <v>26299</v>
      </c>
      <c r="B2" s="25">
        <v>60</v>
      </c>
      <c r="C2" s="25"/>
      <c r="D2" s="26"/>
      <c r="F2" s="10">
        <v>1972</v>
      </c>
      <c r="G2" s="3"/>
      <c r="I2" s="11"/>
      <c r="K2" s="14"/>
      <c r="M2" s="3"/>
      <c r="N2" s="3"/>
      <c r="O2" s="15"/>
      <c r="Q2" s="19"/>
      <c r="S2" s="3"/>
      <c r="T2" s="20"/>
      <c r="V2" s="111"/>
      <c r="W2" s="112"/>
      <c r="X2" s="120"/>
    </row>
    <row r="3" spans="1:26">
      <c r="A3" s="24">
        <v>26846</v>
      </c>
      <c r="B3" s="25"/>
      <c r="C3" s="25"/>
      <c r="D3" s="26" t="s">
        <v>49</v>
      </c>
      <c r="F3" s="10">
        <v>1973</v>
      </c>
      <c r="G3" s="3"/>
      <c r="I3" s="11"/>
      <c r="K3" s="14"/>
      <c r="M3" s="3"/>
      <c r="N3" s="3"/>
      <c r="O3" s="15"/>
      <c r="Q3" s="19"/>
      <c r="S3" s="3"/>
      <c r="T3" s="20"/>
      <c r="V3" s="14"/>
      <c r="W3" s="113"/>
      <c r="X3" s="120"/>
      <c r="Y3" t="s">
        <v>5</v>
      </c>
      <c r="Z3" t="s">
        <v>50</v>
      </c>
    </row>
    <row r="4" spans="1:26">
      <c r="A4" s="24">
        <v>27211</v>
      </c>
      <c r="B4" s="25">
        <v>73</v>
      </c>
      <c r="C4" s="25"/>
      <c r="D4" s="26"/>
      <c r="F4" s="10">
        <v>1974</v>
      </c>
      <c r="G4" s="3"/>
      <c r="I4" s="11"/>
      <c r="K4" s="14"/>
      <c r="M4" s="3"/>
      <c r="N4" s="3"/>
      <c r="O4" s="15"/>
      <c r="Q4" s="19"/>
      <c r="S4" s="3"/>
      <c r="T4" s="20"/>
      <c r="V4" s="14"/>
      <c r="W4" s="113"/>
      <c r="X4" s="120"/>
      <c r="Y4" t="s">
        <v>51</v>
      </c>
      <c r="Z4" t="s">
        <v>52</v>
      </c>
    </row>
    <row r="5" spans="1:26">
      <c r="A5" s="24">
        <v>27395</v>
      </c>
      <c r="B5" s="25">
        <v>80</v>
      </c>
      <c r="C5" s="25"/>
      <c r="D5" s="26"/>
      <c r="F5" s="12">
        <v>27729</v>
      </c>
      <c r="G5" s="7">
        <v>28094</v>
      </c>
      <c r="H5" s="4">
        <v>0.08</v>
      </c>
      <c r="I5" s="11"/>
      <c r="K5" s="14"/>
      <c r="M5" s="3"/>
      <c r="N5" s="3"/>
      <c r="O5" s="15"/>
      <c r="Q5" s="19"/>
      <c r="S5" s="3"/>
      <c r="T5" s="20"/>
      <c r="V5" s="14"/>
      <c r="W5" s="113"/>
      <c r="X5" s="120"/>
      <c r="Y5" t="s">
        <v>53</v>
      </c>
      <c r="Z5" t="s">
        <v>54</v>
      </c>
    </row>
    <row r="6" spans="1:26">
      <c r="A6" s="24">
        <v>27760</v>
      </c>
      <c r="B6" s="25">
        <v>85</v>
      </c>
      <c r="C6" s="25"/>
      <c r="D6" s="26"/>
      <c r="F6" s="12">
        <v>28095</v>
      </c>
      <c r="G6" s="7">
        <v>28459</v>
      </c>
      <c r="H6" s="4">
        <v>6.4000000000000001E-2</v>
      </c>
      <c r="I6" s="11"/>
      <c r="K6" s="14"/>
      <c r="M6" s="3"/>
      <c r="N6" s="3"/>
      <c r="O6" s="15"/>
      <c r="Q6" s="19"/>
      <c r="S6" s="3"/>
      <c r="T6" s="20"/>
      <c r="V6" s="14"/>
      <c r="W6" s="113"/>
      <c r="X6" s="120"/>
      <c r="Y6" t="s">
        <v>55</v>
      </c>
      <c r="Z6" t="s">
        <v>56</v>
      </c>
    </row>
    <row r="7" spans="1:26">
      <c r="A7" s="24">
        <v>28126</v>
      </c>
      <c r="B7" s="25">
        <v>91.5</v>
      </c>
      <c r="C7" s="25"/>
      <c r="D7" s="26"/>
      <c r="F7" s="12">
        <v>28460</v>
      </c>
      <c r="G7" s="7">
        <v>28824</v>
      </c>
      <c r="H7" s="4">
        <v>5.8999999999999997E-2</v>
      </c>
      <c r="I7" s="11"/>
      <c r="K7" s="14"/>
      <c r="M7" s="3"/>
      <c r="N7" s="3"/>
      <c r="O7" s="15"/>
      <c r="Q7" s="19"/>
      <c r="S7" s="3"/>
      <c r="T7" s="20"/>
      <c r="V7" s="14"/>
      <c r="W7" s="113"/>
      <c r="X7" s="120"/>
      <c r="Y7" t="s">
        <v>57</v>
      </c>
      <c r="Z7" t="s">
        <v>58</v>
      </c>
    </row>
    <row r="8" spans="1:26" ht="28.5">
      <c r="A8" s="24">
        <v>28307</v>
      </c>
      <c r="B8" s="25">
        <v>109.8</v>
      </c>
      <c r="C8" s="25"/>
      <c r="D8" s="26"/>
      <c r="F8" s="12">
        <v>28825</v>
      </c>
      <c r="G8" s="7">
        <v>29189</v>
      </c>
      <c r="H8" s="4">
        <v>6.5000000000000002E-2</v>
      </c>
      <c r="I8" s="11"/>
      <c r="K8" s="14"/>
      <c r="L8" s="151"/>
      <c r="M8" s="151"/>
      <c r="N8" s="3"/>
      <c r="O8" s="15"/>
      <c r="Q8" s="19"/>
      <c r="S8" s="3"/>
      <c r="T8" s="20"/>
      <c r="V8" s="14"/>
      <c r="W8" s="113"/>
      <c r="X8" s="120"/>
      <c r="Y8" t="s">
        <v>59</v>
      </c>
      <c r="Z8" t="s">
        <v>60</v>
      </c>
    </row>
    <row r="9" spans="1:26">
      <c r="A9" s="24">
        <v>28491</v>
      </c>
      <c r="B9" s="25">
        <v>118.2</v>
      </c>
      <c r="C9" s="25"/>
      <c r="D9" s="26"/>
      <c r="F9" s="12">
        <v>29190</v>
      </c>
      <c r="G9" s="7">
        <v>29555</v>
      </c>
      <c r="H9" s="4">
        <v>9.9000000000000005E-2</v>
      </c>
      <c r="I9" s="11"/>
      <c r="K9" s="14"/>
      <c r="M9" s="3"/>
      <c r="N9" s="3"/>
      <c r="O9" s="15"/>
      <c r="Q9" s="19"/>
      <c r="S9" s="3"/>
      <c r="T9" s="20"/>
      <c r="V9" s="14"/>
      <c r="W9" s="113"/>
      <c r="X9" s="120"/>
    </row>
    <row r="10" spans="1:26">
      <c r="A10" s="24">
        <v>28588</v>
      </c>
      <c r="B10" s="25"/>
      <c r="C10" s="25"/>
      <c r="D10" s="26" t="s">
        <v>61</v>
      </c>
      <c r="F10" s="12">
        <v>29556</v>
      </c>
      <c r="G10" s="7">
        <v>29920</v>
      </c>
      <c r="H10" s="4">
        <v>0.14299999999999999</v>
      </c>
      <c r="I10" s="11"/>
      <c r="K10" s="14"/>
      <c r="L10" s="6" t="s">
        <v>62</v>
      </c>
      <c r="M10" s="3"/>
      <c r="N10" s="3"/>
      <c r="O10" s="15"/>
      <c r="Q10" s="19"/>
      <c r="S10" s="3"/>
      <c r="T10" s="20"/>
      <c r="V10" s="14"/>
      <c r="W10" s="113"/>
      <c r="X10" s="120"/>
    </row>
    <row r="11" spans="1:26">
      <c r="A11" s="24">
        <v>28856</v>
      </c>
      <c r="B11" s="25">
        <v>125</v>
      </c>
      <c r="C11" s="25"/>
      <c r="D11" s="26"/>
      <c r="F11" s="12">
        <v>29921</v>
      </c>
      <c r="G11" s="7">
        <v>30285</v>
      </c>
      <c r="H11" s="4">
        <v>0.112</v>
      </c>
      <c r="I11" s="11"/>
      <c r="K11" s="16">
        <v>29587</v>
      </c>
      <c r="L11" s="5">
        <v>3.209E-2</v>
      </c>
      <c r="M11" s="3"/>
      <c r="N11" s="3"/>
      <c r="O11" s="15"/>
      <c r="Q11" s="19"/>
      <c r="S11" s="3"/>
      <c r="T11" s="20"/>
      <c r="V11" s="14"/>
      <c r="W11" s="113"/>
      <c r="X11" s="120"/>
      <c r="Y11" s="150" t="s">
        <v>63</v>
      </c>
      <c r="Z11" s="150"/>
    </row>
    <row r="12" spans="1:26">
      <c r="A12" s="24">
        <v>29129</v>
      </c>
      <c r="B12" s="25">
        <v>135.85</v>
      </c>
      <c r="C12" s="25"/>
      <c r="D12" s="26" t="s">
        <v>64</v>
      </c>
      <c r="F12" s="12">
        <v>30286</v>
      </c>
      <c r="G12" s="7">
        <v>30650</v>
      </c>
      <c r="H12" s="4">
        <v>7.3999999999999996E-2</v>
      </c>
      <c r="I12" s="11"/>
      <c r="K12" s="16">
        <v>29952</v>
      </c>
      <c r="L12" s="5">
        <v>7.4359999999999996E-2</v>
      </c>
      <c r="M12" s="3"/>
      <c r="N12" s="3"/>
      <c r="O12" s="15"/>
      <c r="Q12" s="19"/>
      <c r="S12" s="3"/>
      <c r="T12" s="20"/>
      <c r="V12" s="14"/>
      <c r="W12" s="113"/>
      <c r="X12" s="120"/>
      <c r="Y12" t="s">
        <v>65</v>
      </c>
      <c r="Z12" t="s">
        <v>66</v>
      </c>
    </row>
    <row r="13" spans="1:26">
      <c r="A13" s="24">
        <v>29221</v>
      </c>
      <c r="B13" s="25">
        <v>146.9</v>
      </c>
      <c r="C13" s="25"/>
      <c r="D13" s="26"/>
      <c r="F13" s="12">
        <v>30651</v>
      </c>
      <c r="G13" s="7">
        <v>31016</v>
      </c>
      <c r="H13" s="4">
        <v>3.5000000000000003E-2</v>
      </c>
      <c r="I13" s="11"/>
      <c r="K13" s="16">
        <v>30317</v>
      </c>
      <c r="L13" s="5">
        <v>6.8529999999999994E-2</v>
      </c>
      <c r="M13" s="3"/>
      <c r="N13" s="3"/>
      <c r="O13" s="15"/>
      <c r="Q13" s="19"/>
      <c r="S13" s="3"/>
      <c r="T13" s="20"/>
      <c r="V13" s="14"/>
      <c r="W13" s="113"/>
      <c r="X13" s="120"/>
      <c r="Y13" s="33" t="s">
        <v>67</v>
      </c>
      <c r="Z13" s="34">
        <v>65</v>
      </c>
    </row>
    <row r="14" spans="1:26">
      <c r="A14" s="24">
        <v>29495</v>
      </c>
      <c r="B14" s="25">
        <v>158.6</v>
      </c>
      <c r="C14" s="25"/>
      <c r="D14" s="26"/>
      <c r="F14" s="12">
        <v>31017</v>
      </c>
      <c r="G14" s="7">
        <v>31381</v>
      </c>
      <c r="H14" s="4">
        <v>3.5000000000000003E-2</v>
      </c>
      <c r="I14" s="11"/>
      <c r="K14" s="16">
        <v>30682</v>
      </c>
      <c r="L14" s="5">
        <v>7.4990000000000001E-2</v>
      </c>
      <c r="M14" s="3"/>
      <c r="N14" s="3"/>
      <c r="O14" s="15"/>
      <c r="Q14" s="19"/>
      <c r="S14" s="3"/>
      <c r="T14" s="20"/>
      <c r="V14" s="14"/>
      <c r="W14" s="113"/>
      <c r="X14" s="120"/>
      <c r="Y14">
        <v>1938</v>
      </c>
      <c r="Z14" t="s">
        <v>68</v>
      </c>
    </row>
    <row r="15" spans="1:26">
      <c r="A15" s="24">
        <v>29860</v>
      </c>
      <c r="B15" s="25">
        <v>173.55</v>
      </c>
      <c r="C15" s="25"/>
      <c r="D15" s="26"/>
      <c r="F15" s="12">
        <v>31382</v>
      </c>
      <c r="G15" s="7">
        <v>31746</v>
      </c>
      <c r="H15" s="4">
        <v>3.1E-2</v>
      </c>
      <c r="I15" s="11"/>
      <c r="K15" s="16">
        <v>31048</v>
      </c>
      <c r="L15" s="5">
        <v>6.905E-2</v>
      </c>
      <c r="M15" s="3"/>
      <c r="N15" s="3"/>
      <c r="O15" s="15"/>
      <c r="Q15" s="19"/>
      <c r="S15" s="3"/>
      <c r="T15" s="20"/>
      <c r="V15" s="14"/>
      <c r="W15" s="113"/>
      <c r="X15" s="120"/>
      <c r="Y15">
        <v>1939</v>
      </c>
      <c r="Z15" t="s">
        <v>69</v>
      </c>
    </row>
    <row r="16" spans="1:26">
      <c r="A16" s="24">
        <v>30225</v>
      </c>
      <c r="B16" s="25">
        <v>188.5</v>
      </c>
      <c r="C16" s="25"/>
      <c r="D16" s="26"/>
      <c r="F16" s="12">
        <v>31747</v>
      </c>
      <c r="G16" s="7">
        <v>32111</v>
      </c>
      <c r="H16" s="4">
        <v>1.2999999999999999E-2</v>
      </c>
      <c r="I16" s="11"/>
      <c r="K16" s="16">
        <v>31413</v>
      </c>
      <c r="L16" s="5">
        <v>7.8839999999999993E-2</v>
      </c>
      <c r="M16" s="3"/>
      <c r="N16" s="3"/>
      <c r="O16" s="15"/>
      <c r="Q16" s="19"/>
      <c r="S16" s="3"/>
      <c r="T16" s="20"/>
      <c r="V16" s="14"/>
      <c r="W16" s="113"/>
      <c r="X16" s="120"/>
      <c r="Y16">
        <v>1940</v>
      </c>
      <c r="Z16" t="s">
        <v>70</v>
      </c>
    </row>
    <row r="17" spans="1:29">
      <c r="A17" s="24">
        <v>30590</v>
      </c>
      <c r="B17" s="25">
        <v>203.45</v>
      </c>
      <c r="C17" s="25">
        <v>204</v>
      </c>
      <c r="D17" s="26" t="s">
        <v>71</v>
      </c>
      <c r="F17" s="12">
        <v>32112</v>
      </c>
      <c r="G17" s="7">
        <v>32477</v>
      </c>
      <c r="H17" s="4">
        <v>4.2000000000000003E-2</v>
      </c>
      <c r="I17" s="11"/>
      <c r="K17" s="16">
        <v>31778</v>
      </c>
      <c r="L17" s="5">
        <v>9.7919999999999993E-2</v>
      </c>
      <c r="M17" s="3"/>
      <c r="N17" s="3"/>
      <c r="O17" s="15"/>
      <c r="Q17" s="19"/>
      <c r="S17" s="3"/>
      <c r="T17" s="20"/>
      <c r="V17" s="14"/>
      <c r="W17" s="113"/>
      <c r="X17" s="120"/>
      <c r="Y17">
        <v>1941</v>
      </c>
      <c r="Z17" t="s">
        <v>72</v>
      </c>
    </row>
    <row r="18" spans="1:29">
      <c r="A18" s="24">
        <v>30956</v>
      </c>
      <c r="B18" s="25">
        <v>213.85</v>
      </c>
      <c r="C18" s="25">
        <f>ROUNDUP(B18,0)</f>
        <v>214</v>
      </c>
      <c r="D18" s="26"/>
      <c r="F18" s="12">
        <v>32478</v>
      </c>
      <c r="G18" s="7">
        <v>32842</v>
      </c>
      <c r="H18" s="4">
        <v>0.04</v>
      </c>
      <c r="I18" s="11"/>
      <c r="K18" s="16">
        <v>32143</v>
      </c>
      <c r="L18" s="5">
        <v>8.054E-2</v>
      </c>
      <c r="M18" s="3"/>
      <c r="N18" s="3"/>
      <c r="O18" s="15"/>
      <c r="Q18" s="19"/>
      <c r="S18" s="3"/>
      <c r="T18" s="20"/>
      <c r="V18" s="14"/>
      <c r="W18" s="113"/>
      <c r="X18" s="120"/>
      <c r="Y18">
        <v>1942</v>
      </c>
      <c r="Z18" t="s">
        <v>73</v>
      </c>
    </row>
    <row r="19" spans="1:29">
      <c r="A19" s="24">
        <v>31321</v>
      </c>
      <c r="B19" s="25">
        <v>222.3</v>
      </c>
      <c r="C19" s="25">
        <f t="shared" ref="C19:C58" si="0">ROUNDUP(B19,0)</f>
        <v>223</v>
      </c>
      <c r="D19" s="26"/>
      <c r="F19" s="12">
        <v>32843</v>
      </c>
      <c r="G19" s="7">
        <v>33207</v>
      </c>
      <c r="H19" s="4">
        <v>4.7E-2</v>
      </c>
      <c r="I19" s="11"/>
      <c r="K19" s="16">
        <v>32509</v>
      </c>
      <c r="L19" s="5">
        <v>6.9180000000000005E-2</v>
      </c>
      <c r="M19" s="3"/>
      <c r="N19" s="3"/>
      <c r="O19" s="15"/>
      <c r="Q19" s="21">
        <v>32874</v>
      </c>
      <c r="R19" s="5">
        <v>4.0399999999999998E-2</v>
      </c>
      <c r="S19" s="3"/>
      <c r="T19" s="20"/>
      <c r="V19" s="14"/>
      <c r="W19" s="113"/>
      <c r="X19" s="120"/>
      <c r="Y19" s="33" t="s">
        <v>74</v>
      </c>
      <c r="Z19" s="34">
        <v>66</v>
      </c>
    </row>
    <row r="20" spans="1:29">
      <c r="A20" s="24">
        <v>31686</v>
      </c>
      <c r="B20" s="25">
        <v>234</v>
      </c>
      <c r="C20" s="25">
        <f t="shared" si="0"/>
        <v>234</v>
      </c>
      <c r="D20" s="26"/>
      <c r="F20" s="12">
        <v>33208</v>
      </c>
      <c r="G20" s="7">
        <v>33572</v>
      </c>
      <c r="H20" s="4">
        <v>5.3999999999999999E-2</v>
      </c>
      <c r="I20" s="11"/>
      <c r="K20" s="16">
        <v>32874</v>
      </c>
      <c r="L20" s="5">
        <v>4.0399999999999998E-2</v>
      </c>
      <c r="M20" s="3"/>
      <c r="N20" s="3"/>
      <c r="O20" s="15"/>
      <c r="Q20" s="21">
        <v>33239</v>
      </c>
      <c r="R20" s="5">
        <v>5.0999999999999997E-2</v>
      </c>
      <c r="S20" s="3"/>
      <c r="T20" s="20"/>
      <c r="V20" s="14"/>
      <c r="W20" s="113"/>
      <c r="X20" s="120"/>
      <c r="Y20">
        <v>1955</v>
      </c>
      <c r="Z20" t="s">
        <v>75</v>
      </c>
    </row>
    <row r="21" spans="1:29">
      <c r="A21" s="24">
        <v>32051</v>
      </c>
      <c r="B21" s="25">
        <v>244.4</v>
      </c>
      <c r="C21" s="25">
        <f t="shared" si="0"/>
        <v>245</v>
      </c>
      <c r="D21" s="26"/>
      <c r="F21" s="12">
        <v>33573</v>
      </c>
      <c r="G21" s="7">
        <v>33938</v>
      </c>
      <c r="H21" s="4">
        <v>3.6999999999999998E-2</v>
      </c>
      <c r="I21" s="11"/>
      <c r="K21" s="16">
        <v>33239</v>
      </c>
      <c r="L21" s="5">
        <v>5.0999999999999997E-2</v>
      </c>
      <c r="M21" s="3"/>
      <c r="N21" s="3"/>
      <c r="O21" s="15"/>
      <c r="Q21" s="21">
        <v>33604</v>
      </c>
      <c r="R21" s="5">
        <v>4.2950000000000002E-2</v>
      </c>
      <c r="S21" s="3"/>
      <c r="T21" s="20"/>
      <c r="V21" s="14"/>
      <c r="W21" s="113"/>
      <c r="X21" s="120"/>
      <c r="Y21">
        <v>1956</v>
      </c>
      <c r="Z21" t="s">
        <v>76</v>
      </c>
    </row>
    <row r="22" spans="1:29">
      <c r="A22" s="24">
        <v>32417</v>
      </c>
      <c r="B22" s="25">
        <v>254.15</v>
      </c>
      <c r="C22" s="25">
        <f t="shared" si="0"/>
        <v>255</v>
      </c>
      <c r="D22" s="26"/>
      <c r="F22" s="12">
        <v>33939</v>
      </c>
      <c r="G22" s="7">
        <v>34303</v>
      </c>
      <c r="H22" s="4">
        <v>0.03</v>
      </c>
      <c r="I22" s="11"/>
      <c r="K22" s="16">
        <v>33604</v>
      </c>
      <c r="L22" s="5">
        <v>4.2950000000000002E-2</v>
      </c>
      <c r="M22" s="3"/>
      <c r="N22" s="3"/>
      <c r="O22" s="15"/>
      <c r="Q22" s="21">
        <v>33970</v>
      </c>
      <c r="R22" s="5">
        <v>4.5330000000000002E-2</v>
      </c>
      <c r="S22" s="3"/>
      <c r="T22" s="20"/>
      <c r="V22" s="14"/>
      <c r="W22" s="113"/>
      <c r="X22" s="120"/>
      <c r="Y22">
        <v>1957</v>
      </c>
      <c r="Z22" t="s">
        <v>77</v>
      </c>
    </row>
    <row r="23" spans="1:29">
      <c r="A23" s="24">
        <v>32782</v>
      </c>
      <c r="B23" s="25">
        <v>268.45</v>
      </c>
      <c r="C23" s="25">
        <f t="shared" si="0"/>
        <v>269</v>
      </c>
      <c r="D23" s="26"/>
      <c r="F23" s="12">
        <v>34304</v>
      </c>
      <c r="G23" s="7">
        <v>34668</v>
      </c>
      <c r="H23" s="4">
        <v>2.5999999999999999E-2</v>
      </c>
      <c r="I23" s="11"/>
      <c r="K23" s="16">
        <v>33970</v>
      </c>
      <c r="L23" s="5">
        <v>4.5530000000000001E-2</v>
      </c>
      <c r="M23" s="3"/>
      <c r="N23" s="3"/>
      <c r="O23" s="15"/>
      <c r="Q23" s="21">
        <v>34335</v>
      </c>
      <c r="R23" s="5">
        <v>6.0170000000000001E-2</v>
      </c>
      <c r="S23" s="3"/>
      <c r="T23" s="20"/>
      <c r="V23" s="14"/>
      <c r="W23" s="113"/>
      <c r="X23" s="120"/>
      <c r="Y23">
        <v>1958</v>
      </c>
      <c r="Z23" t="s">
        <v>78</v>
      </c>
    </row>
    <row r="24" spans="1:29">
      <c r="A24" s="24">
        <v>33147</v>
      </c>
      <c r="B24" s="25">
        <v>278.2</v>
      </c>
      <c r="C24" s="25">
        <f t="shared" si="0"/>
        <v>279</v>
      </c>
      <c r="D24" s="26"/>
      <c r="F24" s="12">
        <v>34669</v>
      </c>
      <c r="G24" s="7">
        <v>35033</v>
      </c>
      <c r="H24" s="4">
        <v>2.8000000000000001E-2</v>
      </c>
      <c r="I24" s="11"/>
      <c r="K24" s="16">
        <v>34335</v>
      </c>
      <c r="L24" s="5">
        <v>6.0170000000000001E-2</v>
      </c>
      <c r="M24" s="3"/>
      <c r="N24" s="3"/>
      <c r="O24" s="15"/>
      <c r="Q24" s="21">
        <v>34700</v>
      </c>
      <c r="R24" s="5">
        <v>3.9849999999999997E-2</v>
      </c>
      <c r="S24" s="3"/>
      <c r="T24" s="20"/>
      <c r="V24" s="114"/>
      <c r="W24" s="115"/>
      <c r="X24" s="120"/>
      <c r="Y24">
        <v>1959</v>
      </c>
      <c r="Z24" t="s">
        <v>79</v>
      </c>
    </row>
    <row r="25" spans="1:29">
      <c r="A25" s="24">
        <v>33512</v>
      </c>
      <c r="B25" s="25">
        <v>287.95</v>
      </c>
      <c r="C25" s="25">
        <f t="shared" si="0"/>
        <v>288</v>
      </c>
      <c r="D25" s="26"/>
      <c r="F25" s="12">
        <v>35034</v>
      </c>
      <c r="G25" s="7">
        <v>35399</v>
      </c>
      <c r="H25" s="4">
        <v>2.5999999999999999E-2</v>
      </c>
      <c r="I25" s="11"/>
      <c r="K25" s="16">
        <v>34700</v>
      </c>
      <c r="L25" s="5">
        <v>3.9849999999999997E-2</v>
      </c>
      <c r="M25" s="3"/>
      <c r="N25" s="3"/>
      <c r="O25" s="15"/>
      <c r="Q25" s="21">
        <v>35065</v>
      </c>
      <c r="R25" s="5">
        <v>6.3953999999999997E-2</v>
      </c>
      <c r="S25" s="3"/>
      <c r="T25" s="20"/>
      <c r="V25" s="14">
        <v>1996</v>
      </c>
      <c r="W25" s="116">
        <v>6.4000000000000001E-2</v>
      </c>
      <c r="X25" s="121"/>
      <c r="Y25" s="33" t="s">
        <v>80</v>
      </c>
      <c r="Z25" s="34">
        <v>67</v>
      </c>
    </row>
    <row r="26" spans="1:29">
      <c r="A26" s="24">
        <v>33878</v>
      </c>
      <c r="B26" s="25">
        <v>298.35000000000002</v>
      </c>
      <c r="C26" s="25">
        <f t="shared" si="0"/>
        <v>299</v>
      </c>
      <c r="D26" s="26"/>
      <c r="F26" s="12">
        <v>35400</v>
      </c>
      <c r="G26" s="7">
        <v>35764</v>
      </c>
      <c r="H26" s="4">
        <v>2.9000000000000001E-2</v>
      </c>
      <c r="I26" s="11"/>
      <c r="K26" s="16">
        <v>35065</v>
      </c>
      <c r="L26" s="5">
        <v>6.3950000000000007E-2</v>
      </c>
      <c r="M26" s="3"/>
      <c r="N26" s="3"/>
      <c r="O26" s="15"/>
      <c r="Q26" s="21">
        <v>35431</v>
      </c>
      <c r="R26" s="5">
        <v>8.3949999999999997E-2</v>
      </c>
      <c r="S26" s="3"/>
      <c r="T26" s="20"/>
      <c r="V26" s="14">
        <v>1997</v>
      </c>
      <c r="W26" s="116">
        <v>0.08</v>
      </c>
      <c r="X26" s="121"/>
    </row>
    <row r="27" spans="1:29">
      <c r="A27" s="24">
        <v>34243</v>
      </c>
      <c r="B27" s="25">
        <v>314.60000000000002</v>
      </c>
      <c r="C27" s="25">
        <f t="shared" si="0"/>
        <v>315</v>
      </c>
      <c r="D27" s="26"/>
      <c r="F27" s="12">
        <v>35765</v>
      </c>
      <c r="G27" s="7">
        <v>36129</v>
      </c>
      <c r="H27" s="4">
        <v>2.1000000000000001E-2</v>
      </c>
      <c r="I27" s="11"/>
      <c r="K27" s="16">
        <v>35431</v>
      </c>
      <c r="L27" s="5">
        <v>8.0390000000000003E-2</v>
      </c>
      <c r="M27" s="3"/>
      <c r="N27" s="3"/>
      <c r="O27" s="15"/>
      <c r="Q27" s="21">
        <v>35796</v>
      </c>
      <c r="R27" s="5">
        <v>0.10087599999999999</v>
      </c>
      <c r="S27" s="3"/>
      <c r="T27" s="20"/>
      <c r="V27" s="14">
        <v>1998</v>
      </c>
      <c r="W27" s="116">
        <v>0.10100000000000001</v>
      </c>
      <c r="X27" s="121"/>
      <c r="Y27" t="s">
        <v>81</v>
      </c>
    </row>
    <row r="28" spans="1:29">
      <c r="A28" s="24">
        <v>34608</v>
      </c>
      <c r="B28" s="25">
        <v>319.8</v>
      </c>
      <c r="C28" s="25">
        <f t="shared" si="0"/>
        <v>320</v>
      </c>
      <c r="D28" s="26"/>
      <c r="F28" s="12">
        <v>36130</v>
      </c>
      <c r="G28" s="7">
        <v>36494</v>
      </c>
      <c r="H28" s="4">
        <v>1.2999999999999999E-2</v>
      </c>
      <c r="I28" s="11"/>
      <c r="K28" s="16">
        <v>35796</v>
      </c>
      <c r="L28" s="5">
        <v>0.10087</v>
      </c>
      <c r="M28" s="3"/>
      <c r="N28" s="3"/>
      <c r="O28" s="15"/>
      <c r="Q28" s="21">
        <v>36161</v>
      </c>
      <c r="R28" s="5">
        <v>9.8253999999999994E-2</v>
      </c>
      <c r="S28" s="3"/>
      <c r="T28" s="20"/>
      <c r="V28" s="14">
        <v>1999</v>
      </c>
      <c r="W28" s="116">
        <v>9.8000000000000004E-2</v>
      </c>
      <c r="X28" s="121"/>
      <c r="Y28" t="s">
        <v>82</v>
      </c>
    </row>
    <row r="29" spans="1:29">
      <c r="A29" s="24">
        <v>34973</v>
      </c>
      <c r="B29" s="25">
        <v>328.25</v>
      </c>
      <c r="C29" s="25">
        <f t="shared" si="0"/>
        <v>329</v>
      </c>
      <c r="D29" s="26" t="s">
        <v>83</v>
      </c>
      <c r="F29" s="12">
        <v>36495</v>
      </c>
      <c r="G29" s="7">
        <v>36860</v>
      </c>
      <c r="H29" s="4">
        <v>2.5000000000000001E-2</v>
      </c>
      <c r="I29" s="11"/>
      <c r="K29" s="16">
        <v>36161</v>
      </c>
      <c r="L29" s="5">
        <v>9.8250000000000004E-2</v>
      </c>
      <c r="M29" s="3"/>
      <c r="N29" s="3"/>
      <c r="O29" s="15"/>
      <c r="Q29" s="21">
        <v>36526</v>
      </c>
      <c r="R29" s="5">
        <v>0.11143599999999999</v>
      </c>
      <c r="S29" s="3"/>
      <c r="T29" s="20"/>
      <c r="V29" s="14">
        <v>2000</v>
      </c>
      <c r="W29" s="116">
        <v>0.1114</v>
      </c>
      <c r="X29" s="121"/>
      <c r="Y29" s="35" t="s">
        <v>84</v>
      </c>
      <c r="AA29" t="s">
        <v>85</v>
      </c>
      <c r="AB29" s="36" t="s">
        <v>86</v>
      </c>
      <c r="AC29" s="36" t="s">
        <v>87</v>
      </c>
    </row>
    <row r="30" spans="1:29">
      <c r="A30" s="24">
        <v>35339</v>
      </c>
      <c r="B30" s="25">
        <v>340.6</v>
      </c>
      <c r="C30" s="25">
        <f t="shared" si="0"/>
        <v>341</v>
      </c>
      <c r="D30" s="26"/>
      <c r="F30" s="12">
        <v>36861</v>
      </c>
      <c r="G30" s="7">
        <v>37225</v>
      </c>
      <c r="H30" s="4">
        <v>3.5000000000000003E-2</v>
      </c>
      <c r="I30" s="11"/>
      <c r="K30" s="16">
        <v>36526</v>
      </c>
      <c r="L30" s="5">
        <v>0.11143</v>
      </c>
      <c r="M30" s="3"/>
      <c r="N30" s="3"/>
      <c r="O30" s="15"/>
      <c r="Q30" s="21">
        <v>36892</v>
      </c>
      <c r="R30" s="5">
        <v>9.5341999999999996E-2</v>
      </c>
      <c r="S30" s="3"/>
      <c r="T30" s="20"/>
      <c r="V30" s="14">
        <v>2001</v>
      </c>
      <c r="W30" s="116">
        <v>9.5299999999999996E-2</v>
      </c>
      <c r="X30" s="121"/>
      <c r="Y30" s="36" t="s">
        <v>88</v>
      </c>
      <c r="Z30" s="37"/>
      <c r="AA30" s="1">
        <f>Z30/52</f>
        <v>0</v>
      </c>
      <c r="AB30" s="2">
        <f>Z30/12</f>
        <v>0</v>
      </c>
    </row>
    <row r="31" spans="1:29">
      <c r="A31" s="24">
        <v>35704</v>
      </c>
      <c r="B31" s="25">
        <v>359.45</v>
      </c>
      <c r="C31" s="25">
        <f t="shared" si="0"/>
        <v>360</v>
      </c>
      <c r="D31" s="26"/>
      <c r="F31" s="12">
        <v>37226</v>
      </c>
      <c r="G31" s="7">
        <v>37590</v>
      </c>
      <c r="H31" s="4">
        <v>2.5999999999999999E-2</v>
      </c>
      <c r="I31" s="11"/>
      <c r="K31" s="16">
        <v>36892</v>
      </c>
      <c r="L31" s="5">
        <v>9.5339999999999994E-2</v>
      </c>
      <c r="M31" s="3"/>
      <c r="N31" s="3"/>
      <c r="O31" s="15"/>
      <c r="Q31" s="21">
        <v>37257</v>
      </c>
      <c r="R31" s="5">
        <v>4.4949999999999997E-2</v>
      </c>
      <c r="S31" s="3"/>
      <c r="T31" s="20"/>
      <c r="V31" s="14">
        <v>2002</v>
      </c>
      <c r="W31" s="116">
        <v>4.4900000000000002E-2</v>
      </c>
      <c r="X31" s="121"/>
      <c r="Y31" s="36" t="s">
        <v>86</v>
      </c>
      <c r="Z31" s="38"/>
      <c r="AA31" s="1">
        <f>(Z31*12)/52</f>
        <v>0</v>
      </c>
      <c r="AB31" s="2"/>
      <c r="AC31" s="2">
        <f>Z31*12</f>
        <v>0</v>
      </c>
    </row>
    <row r="32" spans="1:29">
      <c r="A32" s="24">
        <v>36069</v>
      </c>
      <c r="B32" s="25">
        <v>376.35</v>
      </c>
      <c r="C32" s="25">
        <f t="shared" si="0"/>
        <v>377</v>
      </c>
      <c r="D32" s="26"/>
      <c r="F32" s="12">
        <v>37591</v>
      </c>
      <c r="G32" s="7">
        <v>37955</v>
      </c>
      <c r="H32" s="4">
        <v>1.4E-2</v>
      </c>
      <c r="I32" s="11"/>
      <c r="K32" s="16">
        <v>37257</v>
      </c>
      <c r="L32" s="5">
        <v>4.4940000000000001E-2</v>
      </c>
      <c r="M32" s="3"/>
      <c r="N32" s="3"/>
      <c r="O32" s="15"/>
      <c r="Q32" s="21">
        <v>37622</v>
      </c>
      <c r="R32" s="5">
        <v>7.45E-3</v>
      </c>
      <c r="S32" s="3"/>
      <c r="T32" s="20"/>
      <c r="V32" s="14">
        <v>2003</v>
      </c>
      <c r="W32" s="116">
        <v>0.74</v>
      </c>
      <c r="X32" s="121"/>
      <c r="Y32" s="36" t="s">
        <v>85</v>
      </c>
      <c r="Z32" s="39"/>
      <c r="AA32" s="2"/>
      <c r="AB32" s="2">
        <f>(Z32*52)/12</f>
        <v>0</v>
      </c>
      <c r="AC32" s="2">
        <f>Z32*52</f>
        <v>0</v>
      </c>
    </row>
    <row r="33" spans="1:29">
      <c r="A33" s="24">
        <v>36434</v>
      </c>
      <c r="B33" s="25">
        <v>399.75</v>
      </c>
      <c r="C33" s="25">
        <f t="shared" si="0"/>
        <v>400</v>
      </c>
      <c r="D33" s="26"/>
      <c r="F33" s="12">
        <v>37956</v>
      </c>
      <c r="G33" s="7">
        <v>38321</v>
      </c>
      <c r="H33" s="4">
        <v>2.1000000000000001E-2</v>
      </c>
      <c r="I33" s="11"/>
      <c r="K33" s="16">
        <v>37622</v>
      </c>
      <c r="L33" s="5">
        <v>7.4499999999999997E-2</v>
      </c>
      <c r="M33" s="3"/>
      <c r="N33" s="3"/>
      <c r="O33" s="15"/>
      <c r="Q33" s="21">
        <v>37987</v>
      </c>
      <c r="R33" s="5">
        <v>2.103E-2</v>
      </c>
      <c r="S33" s="3"/>
      <c r="T33" s="20"/>
      <c r="V33" s="14">
        <v>2004</v>
      </c>
      <c r="W33" s="117">
        <v>2.103E-2</v>
      </c>
      <c r="X33" s="122"/>
      <c r="Y33" s="2"/>
    </row>
    <row r="34" spans="1:29">
      <c r="A34" s="24">
        <v>36800</v>
      </c>
      <c r="B34" s="25">
        <v>417.3</v>
      </c>
      <c r="C34" s="25">
        <f t="shared" si="0"/>
        <v>418</v>
      </c>
      <c r="D34" s="26"/>
      <c r="F34" s="12">
        <v>38322</v>
      </c>
      <c r="G34" s="7">
        <v>38686</v>
      </c>
      <c r="H34" s="4">
        <v>2.7E-2</v>
      </c>
      <c r="I34" s="11"/>
      <c r="K34" s="16">
        <v>37987</v>
      </c>
      <c r="L34" s="5">
        <v>2.103E-2</v>
      </c>
      <c r="M34" s="3"/>
      <c r="N34" s="3"/>
      <c r="O34" s="15"/>
      <c r="Q34" s="21">
        <v>38353</v>
      </c>
      <c r="R34" s="5">
        <v>2.5000000000000001E-2</v>
      </c>
      <c r="S34" s="3"/>
      <c r="T34" s="20"/>
      <c r="V34" s="14">
        <v>2005</v>
      </c>
      <c r="W34" s="116">
        <v>2.5000000000000001E-2</v>
      </c>
      <c r="X34" s="121"/>
      <c r="Y34" s="40"/>
    </row>
    <row r="35" spans="1:29">
      <c r="A35" s="24">
        <v>37165</v>
      </c>
      <c r="B35" s="25">
        <v>442</v>
      </c>
      <c r="C35" s="25">
        <f t="shared" si="0"/>
        <v>442</v>
      </c>
      <c r="D35" s="26"/>
      <c r="F35" s="12">
        <v>38687</v>
      </c>
      <c r="G35" s="7">
        <v>39051</v>
      </c>
      <c r="H35" s="4">
        <v>4.1000000000000002E-2</v>
      </c>
      <c r="I35" s="11"/>
      <c r="K35" s="16">
        <v>38353</v>
      </c>
      <c r="L35" s="5">
        <v>2.5000000000000001E-2</v>
      </c>
      <c r="M35" s="3"/>
      <c r="N35" s="3"/>
      <c r="O35" s="15"/>
      <c r="Q35" s="21">
        <v>38718</v>
      </c>
      <c r="R35" s="5">
        <v>2.5000000000000001E-2</v>
      </c>
      <c r="S35" s="3"/>
      <c r="T35" s="20"/>
      <c r="V35" s="14">
        <v>2006</v>
      </c>
      <c r="W35" s="116">
        <v>2.5000000000000001E-2</v>
      </c>
      <c r="X35" s="121"/>
      <c r="Y35" s="35" t="s">
        <v>89</v>
      </c>
      <c r="AA35" t="s">
        <v>85</v>
      </c>
      <c r="AB35" s="36" t="s">
        <v>86</v>
      </c>
      <c r="AC35" s="36" t="s">
        <v>87</v>
      </c>
    </row>
    <row r="36" spans="1:29">
      <c r="A36" s="24">
        <v>37530</v>
      </c>
      <c r="B36" s="25">
        <v>456.3</v>
      </c>
      <c r="C36" s="25">
        <f t="shared" si="0"/>
        <v>457</v>
      </c>
      <c r="D36" s="26"/>
      <c r="F36" s="12">
        <v>39052</v>
      </c>
      <c r="G36" s="7">
        <v>39416</v>
      </c>
      <c r="H36" s="4">
        <v>3.3000000000000002E-2</v>
      </c>
      <c r="I36" s="11"/>
      <c r="K36" s="16">
        <v>38718</v>
      </c>
      <c r="L36" s="5">
        <v>2.5000000000000001E-2</v>
      </c>
      <c r="M36" s="3"/>
      <c r="N36" s="3"/>
      <c r="O36" s="15"/>
      <c r="Q36" s="21">
        <v>39083</v>
      </c>
      <c r="R36" s="5">
        <v>2.5000000000000001E-2</v>
      </c>
      <c r="S36" s="3"/>
      <c r="T36" s="20"/>
      <c r="V36" s="14">
        <v>2007</v>
      </c>
      <c r="W36" s="116">
        <v>2.5000000000000001E-2</v>
      </c>
      <c r="X36" s="121"/>
      <c r="Y36" s="36" t="s">
        <v>88</v>
      </c>
      <c r="Z36" s="37"/>
      <c r="AA36" s="1">
        <f>Z36/52</f>
        <v>0</v>
      </c>
      <c r="AB36" s="2">
        <f>Z36/12</f>
        <v>0</v>
      </c>
    </row>
    <row r="37" spans="1:29">
      <c r="A37" s="24">
        <v>37895</v>
      </c>
      <c r="B37" s="25">
        <v>466.7</v>
      </c>
      <c r="C37" s="25">
        <f t="shared" si="0"/>
        <v>467</v>
      </c>
      <c r="D37" s="26"/>
      <c r="F37" s="12">
        <v>39417</v>
      </c>
      <c r="G37" s="7">
        <v>39782</v>
      </c>
      <c r="H37" s="4">
        <v>2.3E-2</v>
      </c>
      <c r="I37" s="11"/>
      <c r="K37" s="16">
        <v>39083</v>
      </c>
      <c r="L37" s="5">
        <v>2.5000000000000001E-2</v>
      </c>
      <c r="M37" s="3"/>
      <c r="N37" s="3"/>
      <c r="O37" s="15"/>
      <c r="Q37" s="21">
        <v>39448</v>
      </c>
      <c r="R37" s="5">
        <v>2.5000000000000001E-2</v>
      </c>
      <c r="S37" s="3"/>
      <c r="T37" s="20"/>
      <c r="V37" s="14">
        <v>2008</v>
      </c>
      <c r="W37" s="116">
        <v>2.5000000000000001E-2</v>
      </c>
      <c r="X37" s="121"/>
      <c r="Y37" s="36" t="s">
        <v>86</v>
      </c>
      <c r="Z37" s="38"/>
      <c r="AA37" s="1">
        <f>(Z37*12)/52</f>
        <v>0</v>
      </c>
      <c r="AB37" s="2"/>
      <c r="AC37" s="2">
        <f>Z37*12</f>
        <v>0</v>
      </c>
    </row>
    <row r="38" spans="1:29">
      <c r="A38" s="24">
        <v>38261</v>
      </c>
      <c r="B38" s="25">
        <v>481</v>
      </c>
      <c r="C38" s="25">
        <f t="shared" si="0"/>
        <v>481</v>
      </c>
      <c r="D38" s="26"/>
      <c r="F38" s="12">
        <v>39783</v>
      </c>
      <c r="G38" s="7">
        <v>40147</v>
      </c>
      <c r="H38" s="4">
        <v>5.8000000000000003E-2</v>
      </c>
      <c r="I38" s="11"/>
      <c r="K38" s="16">
        <v>39448</v>
      </c>
      <c r="L38" s="5">
        <v>2.5000000000000001E-2</v>
      </c>
      <c r="M38" s="3"/>
      <c r="N38" s="3"/>
      <c r="O38" s="15"/>
      <c r="Q38" s="21">
        <v>39814</v>
      </c>
      <c r="R38" s="5">
        <v>2.5000000000000001E-2</v>
      </c>
      <c r="S38" s="3"/>
      <c r="T38" s="20"/>
      <c r="V38" s="14">
        <v>2009</v>
      </c>
      <c r="W38" s="116">
        <v>2.5000000000000001E-2</v>
      </c>
      <c r="X38" s="121"/>
      <c r="Y38" s="36" t="s">
        <v>85</v>
      </c>
      <c r="Z38" s="39"/>
      <c r="AA38" s="2"/>
      <c r="AB38" s="2">
        <f>(Z38*52)/12</f>
        <v>0</v>
      </c>
      <c r="AC38" s="2">
        <f>Z38*52</f>
        <v>0</v>
      </c>
    </row>
    <row r="39" spans="1:29">
      <c r="A39" s="24">
        <v>38626</v>
      </c>
      <c r="B39" s="25">
        <v>503.1</v>
      </c>
      <c r="C39" s="25">
        <f t="shared" si="0"/>
        <v>504</v>
      </c>
      <c r="D39" s="26"/>
      <c r="F39" s="12">
        <v>40148</v>
      </c>
      <c r="G39" s="7">
        <v>40512</v>
      </c>
      <c r="H39" s="4">
        <v>0</v>
      </c>
      <c r="I39" s="11"/>
      <c r="K39" s="16">
        <v>39814</v>
      </c>
      <c r="L39" s="5">
        <v>2.5000000000000001E-2</v>
      </c>
      <c r="M39" s="3"/>
      <c r="N39" s="3"/>
      <c r="O39" s="15"/>
      <c r="Q39" s="21">
        <v>40179</v>
      </c>
      <c r="R39" s="5">
        <v>2.5000000000000001E-2</v>
      </c>
      <c r="S39" s="3"/>
      <c r="T39" s="20"/>
      <c r="V39" s="14">
        <v>2010</v>
      </c>
      <c r="W39" s="116">
        <v>2.5000000000000001E-2</v>
      </c>
      <c r="X39" s="121"/>
    </row>
    <row r="40" spans="1:29">
      <c r="A40" s="24">
        <v>38991</v>
      </c>
      <c r="B40" s="25">
        <v>508.3</v>
      </c>
      <c r="C40" s="25">
        <f t="shared" si="0"/>
        <v>509</v>
      </c>
      <c r="D40" s="26"/>
      <c r="F40" s="12">
        <v>40513</v>
      </c>
      <c r="G40" s="7">
        <v>40877</v>
      </c>
      <c r="H40" s="4">
        <v>0</v>
      </c>
      <c r="I40" s="11"/>
      <c r="K40" s="16">
        <v>40179</v>
      </c>
      <c r="L40" s="5">
        <v>2.5000000000000001E-2</v>
      </c>
      <c r="M40" s="6" t="s">
        <v>90</v>
      </c>
      <c r="N40" s="6" t="s">
        <v>91</v>
      </c>
      <c r="O40" s="17" t="s">
        <v>92</v>
      </c>
      <c r="Q40" s="21">
        <v>40544</v>
      </c>
      <c r="R40" s="105">
        <v>0.01</v>
      </c>
      <c r="S40" s="108" t="s">
        <v>93</v>
      </c>
      <c r="T40" s="106" t="s">
        <v>94</v>
      </c>
      <c r="V40" s="14">
        <v>2011</v>
      </c>
      <c r="W40" s="116">
        <v>0</v>
      </c>
      <c r="X40" s="121"/>
    </row>
    <row r="41" spans="1:29">
      <c r="A41" s="24">
        <v>39356</v>
      </c>
      <c r="B41" s="25">
        <v>525.20000000000005</v>
      </c>
      <c r="C41" s="25">
        <f t="shared" si="0"/>
        <v>526</v>
      </c>
      <c r="D41" s="26"/>
      <c r="F41" s="12">
        <v>40878</v>
      </c>
      <c r="G41" s="7">
        <v>41243</v>
      </c>
      <c r="H41" s="4">
        <v>3.5999999999999997E-2</v>
      </c>
      <c r="I41" s="11"/>
      <c r="K41" s="16">
        <v>40544</v>
      </c>
      <c r="L41" s="5">
        <v>0.02</v>
      </c>
      <c r="M41" s="5">
        <v>1.4999999999999999E-2</v>
      </c>
      <c r="N41" s="3"/>
      <c r="O41" s="18">
        <v>0.02</v>
      </c>
      <c r="Q41" s="21">
        <v>40909</v>
      </c>
      <c r="R41" s="105">
        <v>0.01</v>
      </c>
      <c r="S41" s="4">
        <v>2.5000000000000001E-2</v>
      </c>
      <c r="T41" s="107">
        <v>0.01</v>
      </c>
      <c r="V41" s="14">
        <v>2012</v>
      </c>
      <c r="W41" s="116">
        <v>0</v>
      </c>
      <c r="X41" s="121"/>
    </row>
    <row r="42" spans="1:29">
      <c r="A42" s="24">
        <v>39722</v>
      </c>
      <c r="B42" s="25">
        <v>552.5</v>
      </c>
      <c r="C42" s="25">
        <f t="shared" si="0"/>
        <v>553</v>
      </c>
      <c r="D42" s="26"/>
      <c r="F42" s="12">
        <v>41244</v>
      </c>
      <c r="G42" s="7">
        <v>41608</v>
      </c>
      <c r="H42" s="4">
        <v>1.7000000000000001E-2</v>
      </c>
      <c r="I42" s="11"/>
      <c r="K42" s="16">
        <v>40909</v>
      </c>
      <c r="L42" s="5">
        <v>0.02</v>
      </c>
      <c r="M42" s="5">
        <v>1.4999999999999999E-2</v>
      </c>
      <c r="N42" s="3"/>
      <c r="O42" s="18">
        <v>0.02</v>
      </c>
      <c r="Q42" s="21">
        <v>41275</v>
      </c>
      <c r="R42" s="105">
        <v>0.01</v>
      </c>
      <c r="S42" s="4">
        <v>0.01</v>
      </c>
      <c r="T42" s="107">
        <v>0.01</v>
      </c>
      <c r="V42" s="14">
        <v>2013</v>
      </c>
      <c r="W42" s="116">
        <v>0.02</v>
      </c>
      <c r="X42" s="121"/>
    </row>
    <row r="43" spans="1:29">
      <c r="A43" s="24">
        <v>40087</v>
      </c>
      <c r="B43" s="25">
        <v>570.70000000000005</v>
      </c>
      <c r="C43" s="25">
        <f t="shared" si="0"/>
        <v>571</v>
      </c>
      <c r="D43" s="26"/>
      <c r="F43" s="12">
        <v>41609</v>
      </c>
      <c r="G43" s="7">
        <v>41973</v>
      </c>
      <c r="H43" s="4">
        <v>1.4999999999999999E-2</v>
      </c>
      <c r="I43" s="11"/>
      <c r="K43" s="16">
        <v>41275</v>
      </c>
      <c r="L43" s="5">
        <v>0.02</v>
      </c>
      <c r="M43" s="5">
        <v>1.4999999999999999E-2</v>
      </c>
      <c r="N43" s="3"/>
      <c r="O43" s="18">
        <v>0.02</v>
      </c>
      <c r="Q43" s="21">
        <v>41640</v>
      </c>
      <c r="R43" s="105">
        <v>0.01</v>
      </c>
      <c r="S43" s="4">
        <v>0.01</v>
      </c>
      <c r="T43" s="107">
        <v>0.01</v>
      </c>
      <c r="V43" s="14">
        <v>2014</v>
      </c>
      <c r="W43" s="116">
        <v>0.02</v>
      </c>
      <c r="X43" s="121"/>
    </row>
    <row r="44" spans="1:29">
      <c r="A44" s="24">
        <v>40452</v>
      </c>
      <c r="B44" s="25">
        <v>564.20000000000005</v>
      </c>
      <c r="C44" s="25">
        <f t="shared" si="0"/>
        <v>565</v>
      </c>
      <c r="D44" s="26"/>
      <c r="F44" s="12">
        <v>41974</v>
      </c>
      <c r="G44" s="7">
        <v>42338</v>
      </c>
      <c r="H44" s="4">
        <v>1.7000000000000001E-2</v>
      </c>
      <c r="I44" s="11"/>
      <c r="K44" s="16">
        <v>41640</v>
      </c>
      <c r="L44" s="5">
        <v>0.02</v>
      </c>
      <c r="M44" s="5">
        <v>0.01</v>
      </c>
      <c r="N44" s="3"/>
      <c r="O44" s="18">
        <v>1.7500000000000002E-2</v>
      </c>
      <c r="Q44" s="21">
        <v>42005</v>
      </c>
      <c r="R44" s="105">
        <v>0.01</v>
      </c>
      <c r="S44" s="4">
        <v>2.5000000000000001E-2</v>
      </c>
      <c r="T44" s="107">
        <v>0.01</v>
      </c>
      <c r="V44" s="14">
        <v>2015</v>
      </c>
      <c r="W44" s="116">
        <v>0.02</v>
      </c>
      <c r="X44" s="121"/>
    </row>
    <row r="45" spans="1:29">
      <c r="A45" s="24">
        <v>40817</v>
      </c>
      <c r="B45" s="25">
        <v>582.4</v>
      </c>
      <c r="C45" s="25">
        <f t="shared" si="0"/>
        <v>583</v>
      </c>
      <c r="D45" s="26"/>
      <c r="F45" s="12">
        <v>42339</v>
      </c>
      <c r="G45" s="7">
        <v>42704</v>
      </c>
      <c r="H45" s="4">
        <v>0</v>
      </c>
      <c r="I45" s="11"/>
      <c r="K45" s="16">
        <v>42005</v>
      </c>
      <c r="L45" s="5">
        <v>0.02</v>
      </c>
      <c r="M45" s="5"/>
      <c r="N45" s="5"/>
      <c r="O45" s="18"/>
      <c r="Q45" s="21">
        <v>42370</v>
      </c>
      <c r="R45" s="105">
        <v>0.01</v>
      </c>
      <c r="S45" s="4">
        <v>2.5000000000000001E-2</v>
      </c>
      <c r="T45" s="107">
        <v>0.01</v>
      </c>
      <c r="V45" s="14">
        <v>2016</v>
      </c>
      <c r="W45" s="116">
        <v>0.02</v>
      </c>
      <c r="X45" s="121"/>
    </row>
    <row r="46" spans="1:29">
      <c r="A46" s="24">
        <v>41183</v>
      </c>
      <c r="B46" s="25">
        <v>595.4</v>
      </c>
      <c r="C46" s="25">
        <f t="shared" si="0"/>
        <v>596</v>
      </c>
      <c r="D46" s="26"/>
      <c r="F46" s="12">
        <v>42705</v>
      </c>
      <c r="G46" s="7">
        <v>43069</v>
      </c>
      <c r="H46" s="4">
        <v>3.0000000000000001E-3</v>
      </c>
      <c r="I46" s="11"/>
      <c r="K46" s="16">
        <v>42370</v>
      </c>
      <c r="L46" s="5">
        <v>0.02</v>
      </c>
      <c r="M46" s="5"/>
      <c r="N46" s="5"/>
      <c r="O46" s="18"/>
      <c r="Q46" s="21">
        <v>42736</v>
      </c>
      <c r="R46" s="105">
        <v>0.01</v>
      </c>
      <c r="S46" s="4">
        <v>2.5000000000000001E-2</v>
      </c>
      <c r="T46" s="107">
        <v>0.01</v>
      </c>
      <c r="V46" s="14">
        <v>2017</v>
      </c>
      <c r="W46" s="116">
        <v>0.02</v>
      </c>
      <c r="X46" s="121"/>
    </row>
    <row r="47" spans="1:29">
      <c r="A47" s="24">
        <v>41548</v>
      </c>
      <c r="B47" s="25">
        <v>614.25</v>
      </c>
      <c r="C47" s="25">
        <f t="shared" si="0"/>
        <v>615</v>
      </c>
      <c r="D47" s="26"/>
      <c r="F47" s="98">
        <v>43070</v>
      </c>
      <c r="G47" s="99">
        <v>43434</v>
      </c>
      <c r="H47" s="100">
        <v>0.02</v>
      </c>
      <c r="I47" s="11"/>
      <c r="K47" s="16">
        <v>42736</v>
      </c>
      <c r="L47" s="5">
        <v>0.02</v>
      </c>
      <c r="M47" s="5"/>
      <c r="N47" s="5"/>
      <c r="O47" s="18"/>
      <c r="Q47" s="21">
        <v>43101</v>
      </c>
      <c r="R47" s="105">
        <v>0.01</v>
      </c>
      <c r="S47" s="4">
        <v>2.5000000000000001E-2</v>
      </c>
      <c r="T47" s="107">
        <v>0.01</v>
      </c>
      <c r="V47" s="130">
        <v>2018</v>
      </c>
      <c r="W47" s="116">
        <v>0.02</v>
      </c>
      <c r="X47" s="121"/>
    </row>
    <row r="48" spans="1:29">
      <c r="A48" s="24">
        <v>41913</v>
      </c>
      <c r="B48" s="25">
        <v>624.65</v>
      </c>
      <c r="C48" s="25">
        <f t="shared" si="0"/>
        <v>625</v>
      </c>
      <c r="D48" s="26"/>
      <c r="F48" s="98">
        <v>43435</v>
      </c>
      <c r="G48" s="99">
        <v>43799</v>
      </c>
      <c r="H48" s="100">
        <v>2.8000000000000001E-2</v>
      </c>
      <c r="I48" s="11"/>
      <c r="K48" s="101">
        <v>43101</v>
      </c>
      <c r="L48" s="102">
        <v>0.02</v>
      </c>
      <c r="M48" s="5">
        <v>1.7500000000000002E-2</v>
      </c>
      <c r="N48" s="5"/>
      <c r="O48" s="18"/>
      <c r="Q48" s="21">
        <v>43466</v>
      </c>
      <c r="R48" s="105">
        <v>1.4E-2</v>
      </c>
      <c r="S48" s="4">
        <v>2.5000000000000001E-2</v>
      </c>
      <c r="T48" s="107">
        <v>0.01</v>
      </c>
      <c r="V48" s="130">
        <v>2019</v>
      </c>
      <c r="W48" s="116">
        <v>0.01</v>
      </c>
      <c r="X48" s="121"/>
    </row>
    <row r="49" spans="1:24">
      <c r="A49" s="24">
        <v>42278</v>
      </c>
      <c r="B49" s="25">
        <v>642.85</v>
      </c>
      <c r="C49" s="25">
        <f t="shared" si="0"/>
        <v>643</v>
      </c>
      <c r="D49" s="26"/>
      <c r="F49" s="12">
        <v>43800</v>
      </c>
      <c r="G49" s="7">
        <v>44165</v>
      </c>
      <c r="H49" s="4">
        <v>1.6E-2</v>
      </c>
      <c r="I49" s="11"/>
      <c r="K49" s="101">
        <v>43466</v>
      </c>
      <c r="L49" s="102">
        <v>0.01</v>
      </c>
      <c r="M49" s="5">
        <v>0.01</v>
      </c>
      <c r="N49" s="5">
        <v>1.4999999999999999E-2</v>
      </c>
      <c r="O49" s="18">
        <v>1.7500000000000002E-2</v>
      </c>
      <c r="Q49" s="129">
        <v>43831</v>
      </c>
      <c r="R49" s="4">
        <v>0.01</v>
      </c>
      <c r="S49" s="125">
        <v>1.6E-2</v>
      </c>
      <c r="T49" s="107">
        <v>0.01</v>
      </c>
      <c r="V49" s="130">
        <v>2020</v>
      </c>
      <c r="W49" s="116">
        <v>0.01</v>
      </c>
      <c r="X49" s="121"/>
    </row>
    <row r="50" spans="1:24">
      <c r="A50" s="24">
        <v>42644</v>
      </c>
      <c r="B50" s="25">
        <v>666.9</v>
      </c>
      <c r="C50" s="25">
        <f t="shared" si="0"/>
        <v>667</v>
      </c>
      <c r="D50" s="26"/>
      <c r="F50" s="98">
        <v>44166</v>
      </c>
      <c r="G50" s="7">
        <v>44530</v>
      </c>
      <c r="H50" s="4">
        <v>1.2999999999999999E-2</v>
      </c>
      <c r="I50" s="11"/>
      <c r="K50" s="101">
        <v>43831</v>
      </c>
      <c r="L50" s="102">
        <v>0.01</v>
      </c>
      <c r="M50" s="5">
        <v>0.01</v>
      </c>
      <c r="N50" s="5">
        <v>1.4999999999999999E-2</v>
      </c>
      <c r="O50" s="18">
        <v>1.7500000000000002E-2</v>
      </c>
      <c r="Q50" s="132">
        <v>44197</v>
      </c>
      <c r="R50" s="4">
        <v>0.01</v>
      </c>
      <c r="S50" s="4">
        <v>1.2999999999999999E-2</v>
      </c>
      <c r="T50" s="133">
        <v>0.01</v>
      </c>
      <c r="V50" s="130">
        <v>2021</v>
      </c>
      <c r="W50" s="116">
        <v>0.01</v>
      </c>
      <c r="X50" s="120"/>
    </row>
    <row r="51" spans="1:24">
      <c r="A51" s="24">
        <v>43009</v>
      </c>
      <c r="B51" s="25">
        <v>676.64</v>
      </c>
      <c r="C51" s="25">
        <f t="shared" si="0"/>
        <v>677</v>
      </c>
      <c r="D51" s="26"/>
      <c r="F51" s="12">
        <v>44531</v>
      </c>
      <c r="G51" s="7">
        <v>44895</v>
      </c>
      <c r="H51" s="125">
        <v>5.9000000000000004E-2</v>
      </c>
      <c r="I51" s="11"/>
      <c r="K51" s="16">
        <v>44197</v>
      </c>
      <c r="L51" s="102">
        <v>0.01</v>
      </c>
      <c r="M51" s="5">
        <v>0.01</v>
      </c>
      <c r="N51" s="5">
        <v>1.4999999999999999E-2</v>
      </c>
      <c r="O51" s="18">
        <v>1.7500000000000002E-2</v>
      </c>
      <c r="P51" s="142"/>
      <c r="Q51" s="144">
        <v>44562</v>
      </c>
      <c r="R51" s="5">
        <v>1.4999999999999999E-2</v>
      </c>
      <c r="S51" s="125">
        <v>2.5000000000000001E-2</v>
      </c>
      <c r="T51" s="143">
        <v>0.01</v>
      </c>
      <c r="V51" s="130">
        <v>2022</v>
      </c>
      <c r="W51" s="116">
        <v>0.01</v>
      </c>
    </row>
    <row r="52" spans="1:24">
      <c r="A52" s="96">
        <v>43374</v>
      </c>
      <c r="B52" s="25">
        <v>700.05</v>
      </c>
      <c r="C52" s="25">
        <f t="shared" si="0"/>
        <v>701</v>
      </c>
      <c r="D52" s="26"/>
      <c r="E52" s="26"/>
      <c r="F52" s="12">
        <v>44896</v>
      </c>
      <c r="G52" s="7">
        <v>45260</v>
      </c>
      <c r="H52" s="125">
        <v>8.6999999999999994E-2</v>
      </c>
      <c r="I52" s="11"/>
      <c r="K52" s="16">
        <v>44562</v>
      </c>
      <c r="L52" s="102">
        <v>0.01</v>
      </c>
      <c r="M52" s="5">
        <v>0.01</v>
      </c>
      <c r="N52" s="5">
        <v>1.4999999999999999E-2</v>
      </c>
      <c r="O52" s="18">
        <v>1.4999999999999999E-2</v>
      </c>
      <c r="Q52" s="144">
        <v>44927</v>
      </c>
      <c r="R52" s="5">
        <v>1.4999999999999999E-2</v>
      </c>
      <c r="S52" s="125">
        <v>2.5000000000000001E-2</v>
      </c>
      <c r="T52" s="143">
        <v>0.01</v>
      </c>
      <c r="V52" s="130">
        <v>2023</v>
      </c>
      <c r="W52" s="116">
        <v>0.01</v>
      </c>
    </row>
    <row r="53" spans="1:24">
      <c r="A53" s="96">
        <v>43739</v>
      </c>
      <c r="B53" s="97">
        <v>722.8</v>
      </c>
      <c r="C53" s="97">
        <f t="shared" si="0"/>
        <v>723</v>
      </c>
      <c r="D53" s="26"/>
      <c r="F53" s="12">
        <v>45261</v>
      </c>
      <c r="G53" s="7">
        <v>45626</v>
      </c>
      <c r="H53" s="125">
        <v>3.2000000000000001E-2</v>
      </c>
      <c r="I53" s="11"/>
      <c r="K53" s="16">
        <v>44927</v>
      </c>
      <c r="L53" s="102">
        <v>0.01</v>
      </c>
      <c r="M53" s="5">
        <v>0.01</v>
      </c>
      <c r="N53" s="5">
        <v>1.4999999999999999E-2</v>
      </c>
      <c r="O53" s="18">
        <v>1.4999999999999999E-2</v>
      </c>
      <c r="Q53" s="144">
        <v>45292</v>
      </c>
      <c r="R53" s="5">
        <v>1.4999999999999999E-2</v>
      </c>
      <c r="S53" s="125">
        <v>2.5000000000000001E-2</v>
      </c>
      <c r="T53" s="143">
        <v>0.01</v>
      </c>
      <c r="V53" s="130">
        <v>2024</v>
      </c>
      <c r="W53" s="116">
        <v>1.0999999999999999E-2</v>
      </c>
    </row>
    <row r="54" spans="1:24">
      <c r="A54" s="96">
        <v>44105</v>
      </c>
      <c r="B54" s="25">
        <v>743.6</v>
      </c>
      <c r="C54" s="25">
        <f t="shared" si="0"/>
        <v>744</v>
      </c>
      <c r="D54" s="26"/>
      <c r="F54" s="137">
        <v>45627</v>
      </c>
      <c r="G54" s="103" t="s">
        <v>95</v>
      </c>
      <c r="H54" s="131">
        <v>2.5000000000000001E-2</v>
      </c>
      <c r="I54" s="13"/>
      <c r="K54" s="16">
        <v>45292</v>
      </c>
      <c r="L54" s="102">
        <v>1.4999999999999999E-2</v>
      </c>
      <c r="M54" s="5">
        <v>0.01</v>
      </c>
      <c r="N54" s="5">
        <v>1.4999999999999999E-2</v>
      </c>
      <c r="O54" s="18">
        <v>1.4999999999999999E-2</v>
      </c>
      <c r="Q54" s="145">
        <v>45658</v>
      </c>
      <c r="R54" s="134">
        <v>1.2500000000000001E-2</v>
      </c>
      <c r="S54" s="135">
        <v>2.5000000000000001E-2</v>
      </c>
      <c r="T54" s="136">
        <v>0.01</v>
      </c>
      <c r="V54" s="130">
        <v>2025</v>
      </c>
      <c r="W54" s="146">
        <v>1.2E-2</v>
      </c>
    </row>
    <row r="55" spans="1:24">
      <c r="A55" s="7">
        <v>44470</v>
      </c>
      <c r="B55" s="25">
        <v>800.8</v>
      </c>
      <c r="C55" s="25">
        <f t="shared" si="0"/>
        <v>801</v>
      </c>
      <c r="D55" s="138"/>
      <c r="K55" s="127">
        <v>45658</v>
      </c>
      <c r="L55" s="128">
        <v>1.4999999999999999E-2</v>
      </c>
      <c r="M55" s="123">
        <v>0.01</v>
      </c>
      <c r="N55" s="123">
        <v>1.4999999999999999E-2</v>
      </c>
      <c r="O55" s="124">
        <v>1.4999999999999999E-2</v>
      </c>
      <c r="V55" s="130">
        <v>2026</v>
      </c>
      <c r="W55" s="146">
        <v>1.3000000000000001E-2</v>
      </c>
    </row>
    <row r="56" spans="1:24">
      <c r="A56" s="7">
        <v>44835</v>
      </c>
      <c r="B56" s="25">
        <v>836.55</v>
      </c>
      <c r="C56" s="25">
        <f t="shared" si="0"/>
        <v>837</v>
      </c>
      <c r="D56" s="138"/>
      <c r="V56" s="130">
        <v>2027</v>
      </c>
      <c r="W56" s="146">
        <v>1.3999999999999999E-2</v>
      </c>
    </row>
    <row r="57" spans="1:24">
      <c r="A57" s="96">
        <v>45200</v>
      </c>
      <c r="B57" s="25">
        <v>869.05</v>
      </c>
      <c r="C57" s="25">
        <f t="shared" si="0"/>
        <v>870</v>
      </c>
      <c r="D57" s="26"/>
      <c r="Q57" s="3"/>
      <c r="V57" s="118">
        <v>2028</v>
      </c>
      <c r="W57" s="126">
        <v>1.4999999999999999E-2</v>
      </c>
    </row>
    <row r="58" spans="1:24">
      <c r="A58" s="139">
        <v>45566</v>
      </c>
      <c r="B58" s="140">
        <v>891.8</v>
      </c>
      <c r="C58" s="140">
        <f t="shared" si="0"/>
        <v>892</v>
      </c>
      <c r="D58" s="141"/>
    </row>
  </sheetData>
  <mergeCells count="3">
    <mergeCell ref="H1:I1"/>
    <mergeCell ref="Y11:Z11"/>
    <mergeCell ref="L8:M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4"/>
  <sheetViews>
    <sheetView workbookViewId="0">
      <pane ySplit="1" topLeftCell="D84" activePane="bottomLeft" state="frozen"/>
      <selection pane="bottomLeft" activeCell="E84" sqref="E84"/>
    </sheetView>
  </sheetViews>
  <sheetFormatPr defaultRowHeight="15"/>
  <cols>
    <col min="2" max="2" width="15.28515625" customWidth="1"/>
    <col min="7" max="7" width="13.7109375" bestFit="1" customWidth="1"/>
    <col min="9" max="9" width="8.85546875" style="89"/>
    <col min="10" max="10" width="10.5703125" style="89" bestFit="1" customWidth="1"/>
  </cols>
  <sheetData>
    <row r="1" spans="1:10">
      <c r="A1" t="s">
        <v>96</v>
      </c>
      <c r="B1" s="88">
        <f>'(A) PTD owed'!E3</f>
        <v>0</v>
      </c>
      <c r="D1" t="s">
        <v>97</v>
      </c>
      <c r="E1" t="s">
        <v>98</v>
      </c>
      <c r="F1" t="s">
        <v>99</v>
      </c>
      <c r="G1" t="s">
        <v>100</v>
      </c>
    </row>
    <row r="2" spans="1:10">
      <c r="A2" s="90" t="s">
        <v>101</v>
      </c>
      <c r="B2" s="91"/>
      <c r="D2">
        <v>1937</v>
      </c>
      <c r="E2">
        <v>65</v>
      </c>
      <c r="G2" s="88" t="b">
        <f>IF($B$1&gt;=D2,(DATE(YEAR(B$1)+65,MONTH(B$1),(DAY(B$1)))))</f>
        <v>0</v>
      </c>
      <c r="I2" s="89">
        <v>1</v>
      </c>
      <c r="J2" s="89">
        <v>13880</v>
      </c>
    </row>
    <row r="3" spans="1:10">
      <c r="D3">
        <v>1938</v>
      </c>
      <c r="E3">
        <v>65</v>
      </c>
      <c r="F3">
        <v>2</v>
      </c>
      <c r="G3" s="88" t="b">
        <f>IF($B$1&gt;=D3,(DATE(YEAR(B$1)+65,MONTH(B$1)+2,(DAY(B$1)))))</f>
        <v>0</v>
      </c>
      <c r="I3" s="89">
        <v>13881</v>
      </c>
      <c r="J3" s="89">
        <v>14245</v>
      </c>
    </row>
    <row r="4" spans="1:10">
      <c r="D4">
        <v>1939</v>
      </c>
      <c r="E4">
        <v>65</v>
      </c>
      <c r="F4">
        <v>4</v>
      </c>
      <c r="G4" s="88" t="b">
        <f>IF($B$1&gt;=D4,(DATE(YEAR(B$1)+65,MONTH(B$1)+4,(DAY(B$1)))))</f>
        <v>0</v>
      </c>
      <c r="I4" s="89">
        <v>14246</v>
      </c>
      <c r="J4" s="89">
        <v>14610</v>
      </c>
    </row>
    <row r="5" spans="1:10">
      <c r="D5">
        <v>1940</v>
      </c>
      <c r="E5">
        <v>65</v>
      </c>
      <c r="F5">
        <v>6</v>
      </c>
      <c r="G5" s="88" t="b">
        <f>IF($B$1&gt;=D5,(DATE(YEAR(B$1)+65,MONTH(B$1)+6,(DAY(B$1)))))</f>
        <v>0</v>
      </c>
      <c r="I5" s="89">
        <v>14611</v>
      </c>
      <c r="J5" s="89">
        <v>14976</v>
      </c>
    </row>
    <row r="6" spans="1:10">
      <c r="D6">
        <v>1941</v>
      </c>
      <c r="E6">
        <v>65</v>
      </c>
      <c r="F6">
        <v>8</v>
      </c>
      <c r="G6" s="88" t="b">
        <f>IF($B$1&gt;=D6,(DATE(YEAR(B$1)+65,MONTH(B$1)+8,(DAY(B$1)))))</f>
        <v>0</v>
      </c>
      <c r="I6" s="89">
        <v>14977</v>
      </c>
      <c r="J6" s="89">
        <v>15341</v>
      </c>
    </row>
    <row r="7" spans="1:10">
      <c r="D7">
        <v>1942</v>
      </c>
      <c r="E7">
        <v>65</v>
      </c>
      <c r="F7">
        <v>10</v>
      </c>
      <c r="G7" s="88" t="b">
        <f>IF($B$1&gt;=D7,(DATE(YEAR(B$1)+65,MONTH(B$1)+10,(DAY(B$1)))))</f>
        <v>0</v>
      </c>
      <c r="I7" s="89">
        <v>15342</v>
      </c>
      <c r="J7" s="89">
        <v>15706</v>
      </c>
    </row>
    <row r="8" spans="1:10">
      <c r="D8">
        <v>1943</v>
      </c>
      <c r="E8">
        <v>66</v>
      </c>
      <c r="G8" s="88" t="b">
        <f>IF($B$1&gt;=D8,(DATE(YEAR(B$1)+66,MONTH(B$1),(DAY(B$1)))))</f>
        <v>0</v>
      </c>
      <c r="I8" s="89">
        <v>15707</v>
      </c>
      <c r="J8" s="89">
        <v>16071</v>
      </c>
    </row>
    <row r="9" spans="1:10">
      <c r="D9">
        <v>1944</v>
      </c>
      <c r="E9">
        <v>66</v>
      </c>
      <c r="G9" s="88" t="b">
        <f t="shared" ref="G9:G19" si="0">IF($B$1&gt;=D9,(DATE(YEAR(B$1)+66,MONTH(B$1),(DAY(B$1)))))</f>
        <v>0</v>
      </c>
      <c r="I9" s="89">
        <v>16072</v>
      </c>
      <c r="J9" s="89">
        <v>16437</v>
      </c>
    </row>
    <row r="10" spans="1:10">
      <c r="D10">
        <v>1945</v>
      </c>
      <c r="E10">
        <v>66</v>
      </c>
      <c r="G10" s="88" t="b">
        <f t="shared" si="0"/>
        <v>0</v>
      </c>
      <c r="I10" s="89">
        <v>16438</v>
      </c>
      <c r="J10" s="89">
        <v>16802</v>
      </c>
    </row>
    <row r="11" spans="1:10">
      <c r="D11">
        <v>1946</v>
      </c>
      <c r="E11">
        <v>66</v>
      </c>
      <c r="G11" s="88" t="b">
        <f t="shared" si="0"/>
        <v>0</v>
      </c>
      <c r="I11" s="89">
        <v>16803</v>
      </c>
      <c r="J11" s="89">
        <v>17167</v>
      </c>
    </row>
    <row r="12" spans="1:10">
      <c r="D12">
        <v>1947</v>
      </c>
      <c r="E12">
        <v>66</v>
      </c>
      <c r="G12" s="88" t="b">
        <f t="shared" si="0"/>
        <v>0</v>
      </c>
      <c r="I12" s="89">
        <v>17168</v>
      </c>
      <c r="J12" s="89">
        <v>17532</v>
      </c>
    </row>
    <row r="13" spans="1:10">
      <c r="D13">
        <v>1948</v>
      </c>
      <c r="E13">
        <v>66</v>
      </c>
      <c r="G13" s="88" t="b">
        <f t="shared" si="0"/>
        <v>0</v>
      </c>
      <c r="I13" s="89">
        <v>17533</v>
      </c>
      <c r="J13" s="89">
        <v>17898</v>
      </c>
    </row>
    <row r="14" spans="1:10">
      <c r="D14">
        <v>1949</v>
      </c>
      <c r="E14">
        <v>66</v>
      </c>
      <c r="G14" s="88" t="b">
        <f t="shared" si="0"/>
        <v>0</v>
      </c>
      <c r="I14" s="89">
        <v>17899</v>
      </c>
      <c r="J14" s="89">
        <v>18263</v>
      </c>
    </row>
    <row r="15" spans="1:10">
      <c r="D15">
        <v>1950</v>
      </c>
      <c r="E15">
        <v>66</v>
      </c>
      <c r="G15" s="88" t="b">
        <f t="shared" si="0"/>
        <v>0</v>
      </c>
      <c r="I15" s="89">
        <v>18264</v>
      </c>
      <c r="J15" s="89">
        <v>18628</v>
      </c>
    </row>
    <row r="16" spans="1:10">
      <c r="D16">
        <v>1951</v>
      </c>
      <c r="E16">
        <v>66</v>
      </c>
      <c r="G16" s="88" t="b">
        <f t="shared" si="0"/>
        <v>0</v>
      </c>
      <c r="I16" s="89">
        <v>18629</v>
      </c>
      <c r="J16" s="89">
        <v>18993</v>
      </c>
    </row>
    <row r="17" spans="4:10">
      <c r="D17">
        <v>1952</v>
      </c>
      <c r="E17">
        <v>66</v>
      </c>
      <c r="G17" s="88" t="b">
        <f t="shared" si="0"/>
        <v>0</v>
      </c>
      <c r="I17" s="89">
        <v>18994</v>
      </c>
      <c r="J17" s="89">
        <v>19359</v>
      </c>
    </row>
    <row r="18" spans="4:10">
      <c r="D18">
        <v>1953</v>
      </c>
      <c r="E18">
        <v>66</v>
      </c>
      <c r="G18" s="88" t="b">
        <f t="shared" si="0"/>
        <v>0</v>
      </c>
      <c r="I18" s="89">
        <v>19360</v>
      </c>
      <c r="J18" s="89">
        <v>19724</v>
      </c>
    </row>
    <row r="19" spans="4:10">
      <c r="D19">
        <v>1954</v>
      </c>
      <c r="E19">
        <v>66</v>
      </c>
      <c r="G19" s="88" t="b">
        <f t="shared" si="0"/>
        <v>0</v>
      </c>
      <c r="I19" s="89">
        <v>19725</v>
      </c>
      <c r="J19" s="89">
        <v>20089</v>
      </c>
    </row>
    <row r="20" spans="4:10">
      <c r="D20">
        <v>1955</v>
      </c>
      <c r="E20">
        <v>66</v>
      </c>
      <c r="F20">
        <v>2</v>
      </c>
      <c r="G20" s="88" t="b">
        <f>IF($B$1&gt;=D20,(DATE(YEAR(B$1)+66,MONTH(B$1)+2,(DAY(B$1)))))</f>
        <v>0</v>
      </c>
      <c r="I20" s="89">
        <v>20090</v>
      </c>
      <c r="J20" s="89">
        <v>20454</v>
      </c>
    </row>
    <row r="21" spans="4:10">
      <c r="D21">
        <v>1956</v>
      </c>
      <c r="E21">
        <v>66</v>
      </c>
      <c r="F21">
        <v>4</v>
      </c>
      <c r="G21" s="88" t="b">
        <f>IF($B$1&gt;=D21,(DATE(YEAR(B$1)+66,MONTH(B$1)+4,(DAY(B$1)))))</f>
        <v>0</v>
      </c>
      <c r="I21" s="89">
        <v>20455</v>
      </c>
      <c r="J21" s="89">
        <v>20820</v>
      </c>
    </row>
    <row r="22" spans="4:10">
      <c r="D22">
        <v>1957</v>
      </c>
      <c r="E22">
        <v>66</v>
      </c>
      <c r="F22">
        <v>6</v>
      </c>
      <c r="G22" s="88" t="b">
        <f>IF($B$1&gt;=D22,(DATE(YEAR(B$1)+66,MONTH(B$1)+6,(DAY(B$1)))))</f>
        <v>0</v>
      </c>
      <c r="I22" s="89">
        <v>20821</v>
      </c>
      <c r="J22" s="89">
        <v>21185</v>
      </c>
    </row>
    <row r="23" spans="4:10">
      <c r="D23">
        <v>1958</v>
      </c>
      <c r="E23">
        <v>66</v>
      </c>
      <c r="F23">
        <v>8</v>
      </c>
      <c r="G23" s="88" t="b">
        <f>IF($B$1&gt;=D23,(DATE(YEAR(B$1)+68,MONTH(B$1)+8,(DAY(B$1)))))</f>
        <v>0</v>
      </c>
      <c r="I23" s="89">
        <v>21186</v>
      </c>
      <c r="J23" s="89">
        <v>21550</v>
      </c>
    </row>
    <row r="24" spans="4:10">
      <c r="D24">
        <v>1959</v>
      </c>
      <c r="E24">
        <v>66</v>
      </c>
      <c r="F24">
        <v>10</v>
      </c>
      <c r="G24" s="88" t="b">
        <f>IF($B$1&gt;=D24,(DATE(YEAR(B$1)+66,MONTH(B$1)+2,(DAY(B$1)))))</f>
        <v>0</v>
      </c>
      <c r="I24" s="89">
        <v>21551</v>
      </c>
      <c r="J24" s="89">
        <v>21915</v>
      </c>
    </row>
    <row r="25" spans="4:10">
      <c r="D25">
        <v>1960</v>
      </c>
      <c r="E25">
        <v>67</v>
      </c>
      <c r="G25" s="88" t="b">
        <f>IF($B$1&gt;=D25,(DATE(YEAR(B$1)+67,MONTH(B$1),(DAY(B$1)))))</f>
        <v>0</v>
      </c>
      <c r="I25" s="89">
        <v>21916</v>
      </c>
      <c r="J25" s="89">
        <v>22281</v>
      </c>
    </row>
    <row r="26" spans="4:10">
      <c r="D26">
        <v>1961</v>
      </c>
      <c r="E26">
        <v>67</v>
      </c>
      <c r="G26" s="88" t="b">
        <f t="shared" ref="G26:G84" si="1">IF($B$1&gt;=D26,(DATE(YEAR(B$1)+67,MONTH(B$1),(DAY(B$1)))))</f>
        <v>0</v>
      </c>
      <c r="I26" s="89">
        <v>22282</v>
      </c>
      <c r="J26" s="89">
        <v>22646</v>
      </c>
    </row>
    <row r="27" spans="4:10">
      <c r="D27">
        <v>1962</v>
      </c>
      <c r="E27">
        <v>67</v>
      </c>
      <c r="G27" s="88" t="b">
        <f t="shared" si="1"/>
        <v>0</v>
      </c>
      <c r="I27" s="89">
        <v>22647</v>
      </c>
      <c r="J27" s="89">
        <v>23011</v>
      </c>
    </row>
    <row r="28" spans="4:10">
      <c r="D28">
        <v>1963</v>
      </c>
      <c r="E28">
        <v>67</v>
      </c>
      <c r="G28" s="88" t="b">
        <f t="shared" si="1"/>
        <v>0</v>
      </c>
      <c r="I28" s="89">
        <v>23012</v>
      </c>
      <c r="J28" s="89">
        <v>23376</v>
      </c>
    </row>
    <row r="29" spans="4:10">
      <c r="D29">
        <v>1964</v>
      </c>
      <c r="E29">
        <v>67</v>
      </c>
      <c r="G29" s="88" t="b">
        <f t="shared" si="1"/>
        <v>0</v>
      </c>
      <c r="I29" s="89">
        <v>23377</v>
      </c>
      <c r="J29" s="89">
        <v>23742</v>
      </c>
    </row>
    <row r="30" spans="4:10">
      <c r="D30">
        <v>1965</v>
      </c>
      <c r="E30">
        <v>67</v>
      </c>
      <c r="G30" s="88" t="b">
        <f t="shared" si="1"/>
        <v>0</v>
      </c>
      <c r="I30" s="89">
        <v>23743</v>
      </c>
      <c r="J30" s="89">
        <v>24107</v>
      </c>
    </row>
    <row r="31" spans="4:10">
      <c r="D31">
        <v>1966</v>
      </c>
      <c r="E31">
        <v>67</v>
      </c>
      <c r="G31" s="88" t="b">
        <f t="shared" si="1"/>
        <v>0</v>
      </c>
      <c r="I31" s="89">
        <v>24108</v>
      </c>
      <c r="J31" s="89">
        <v>24472</v>
      </c>
    </row>
    <row r="32" spans="4:10">
      <c r="D32">
        <v>1967</v>
      </c>
      <c r="E32">
        <v>67</v>
      </c>
      <c r="G32" s="88" t="b">
        <f t="shared" si="1"/>
        <v>0</v>
      </c>
      <c r="I32" s="89">
        <v>24473</v>
      </c>
      <c r="J32" s="89">
        <v>24837</v>
      </c>
    </row>
    <row r="33" spans="4:10">
      <c r="D33">
        <v>1968</v>
      </c>
      <c r="E33">
        <v>67</v>
      </c>
      <c r="G33" s="88" t="b">
        <f t="shared" si="1"/>
        <v>0</v>
      </c>
      <c r="I33" s="89">
        <v>24838</v>
      </c>
      <c r="J33" s="89">
        <v>25203</v>
      </c>
    </row>
    <row r="34" spans="4:10">
      <c r="D34">
        <v>1969</v>
      </c>
      <c r="E34">
        <v>67</v>
      </c>
      <c r="G34" s="88" t="b">
        <f t="shared" si="1"/>
        <v>0</v>
      </c>
      <c r="I34" s="89">
        <v>25204</v>
      </c>
      <c r="J34" s="89">
        <v>25568</v>
      </c>
    </row>
    <row r="35" spans="4:10">
      <c r="D35">
        <v>1970</v>
      </c>
      <c r="E35">
        <v>67</v>
      </c>
      <c r="G35" s="88" t="b">
        <f t="shared" si="1"/>
        <v>0</v>
      </c>
      <c r="I35" s="89">
        <v>25569</v>
      </c>
      <c r="J35" s="89">
        <v>25933</v>
      </c>
    </row>
    <row r="36" spans="4:10">
      <c r="D36">
        <v>1971</v>
      </c>
      <c r="E36">
        <v>67</v>
      </c>
      <c r="G36" s="88" t="b">
        <f t="shared" si="1"/>
        <v>0</v>
      </c>
      <c r="I36" s="89">
        <v>25934</v>
      </c>
      <c r="J36" s="89">
        <v>26298</v>
      </c>
    </row>
    <row r="37" spans="4:10">
      <c r="D37">
        <v>1972</v>
      </c>
      <c r="E37">
        <v>67</v>
      </c>
      <c r="G37" s="88" t="b">
        <f t="shared" si="1"/>
        <v>0</v>
      </c>
      <c r="I37" s="89">
        <v>26299</v>
      </c>
      <c r="J37" s="89">
        <v>26664</v>
      </c>
    </row>
    <row r="38" spans="4:10">
      <c r="D38">
        <v>1973</v>
      </c>
      <c r="E38">
        <v>67</v>
      </c>
      <c r="G38" s="88" t="b">
        <f t="shared" si="1"/>
        <v>0</v>
      </c>
      <c r="I38" s="89">
        <v>26665</v>
      </c>
      <c r="J38" s="89">
        <v>27029</v>
      </c>
    </row>
    <row r="39" spans="4:10">
      <c r="D39">
        <v>1974</v>
      </c>
      <c r="E39">
        <v>67</v>
      </c>
      <c r="G39" s="88" t="b">
        <f t="shared" si="1"/>
        <v>0</v>
      </c>
      <c r="I39" s="89">
        <v>27030</v>
      </c>
      <c r="J39" s="89">
        <v>27394</v>
      </c>
    </row>
    <row r="40" spans="4:10">
      <c r="D40">
        <v>1975</v>
      </c>
      <c r="E40">
        <v>67</v>
      </c>
      <c r="G40" s="88" t="b">
        <f t="shared" si="1"/>
        <v>0</v>
      </c>
      <c r="I40" s="89">
        <v>27395</v>
      </c>
      <c r="J40" s="89">
        <v>27759</v>
      </c>
    </row>
    <row r="41" spans="4:10">
      <c r="D41">
        <v>1976</v>
      </c>
      <c r="E41">
        <v>67</v>
      </c>
      <c r="G41" s="88" t="b">
        <f t="shared" si="1"/>
        <v>0</v>
      </c>
      <c r="I41" s="89">
        <v>27760</v>
      </c>
      <c r="J41" s="89">
        <v>28125</v>
      </c>
    </row>
    <row r="42" spans="4:10">
      <c r="D42">
        <v>1977</v>
      </c>
      <c r="E42">
        <v>67</v>
      </c>
      <c r="G42" s="88" t="b">
        <f t="shared" si="1"/>
        <v>0</v>
      </c>
      <c r="I42" s="89">
        <v>28126</v>
      </c>
      <c r="J42" s="89">
        <v>28490</v>
      </c>
    </row>
    <row r="43" spans="4:10">
      <c r="D43">
        <v>1978</v>
      </c>
      <c r="E43">
        <v>67</v>
      </c>
      <c r="G43" s="88" t="b">
        <f t="shared" si="1"/>
        <v>0</v>
      </c>
      <c r="I43" s="89">
        <v>28491</v>
      </c>
      <c r="J43" s="89">
        <v>28855</v>
      </c>
    </row>
    <row r="44" spans="4:10">
      <c r="D44">
        <v>1979</v>
      </c>
      <c r="E44">
        <v>67</v>
      </c>
      <c r="G44" s="88" t="b">
        <f t="shared" si="1"/>
        <v>0</v>
      </c>
      <c r="I44" s="89">
        <v>28856</v>
      </c>
      <c r="J44" s="89">
        <v>29220</v>
      </c>
    </row>
    <row r="45" spans="4:10">
      <c r="D45">
        <v>1980</v>
      </c>
      <c r="E45">
        <v>67</v>
      </c>
      <c r="G45" s="88" t="b">
        <f t="shared" si="1"/>
        <v>0</v>
      </c>
      <c r="I45" s="89">
        <v>29221</v>
      </c>
      <c r="J45" s="89">
        <v>29586</v>
      </c>
    </row>
    <row r="46" spans="4:10">
      <c r="D46">
        <v>1981</v>
      </c>
      <c r="E46">
        <v>67</v>
      </c>
      <c r="G46" s="88" t="b">
        <f t="shared" si="1"/>
        <v>0</v>
      </c>
      <c r="I46" s="89">
        <v>29587</v>
      </c>
      <c r="J46" s="89">
        <v>29951</v>
      </c>
    </row>
    <row r="47" spans="4:10">
      <c r="D47">
        <v>1982</v>
      </c>
      <c r="E47">
        <v>67</v>
      </c>
      <c r="G47" s="88" t="b">
        <f t="shared" si="1"/>
        <v>0</v>
      </c>
      <c r="I47" s="89">
        <v>29952</v>
      </c>
      <c r="J47" s="89">
        <v>30316</v>
      </c>
    </row>
    <row r="48" spans="4:10">
      <c r="D48">
        <v>1983</v>
      </c>
      <c r="E48">
        <v>67</v>
      </c>
      <c r="G48" s="88" t="b">
        <f t="shared" si="1"/>
        <v>0</v>
      </c>
      <c r="I48" s="89">
        <v>30317</v>
      </c>
      <c r="J48" s="89">
        <v>30681</v>
      </c>
    </row>
    <row r="49" spans="4:10">
      <c r="D49">
        <v>1984</v>
      </c>
      <c r="E49">
        <v>67</v>
      </c>
      <c r="G49" s="88" t="b">
        <f t="shared" si="1"/>
        <v>0</v>
      </c>
      <c r="I49" s="89">
        <v>30682</v>
      </c>
      <c r="J49" s="89">
        <v>31047</v>
      </c>
    </row>
    <row r="50" spans="4:10">
      <c r="D50">
        <v>1985</v>
      </c>
      <c r="E50">
        <v>67</v>
      </c>
      <c r="G50" s="88" t="b">
        <f t="shared" si="1"/>
        <v>0</v>
      </c>
      <c r="I50" s="89">
        <v>31048</v>
      </c>
      <c r="J50" s="89">
        <v>31412</v>
      </c>
    </row>
    <row r="51" spans="4:10">
      <c r="D51">
        <v>1986</v>
      </c>
      <c r="E51">
        <v>67</v>
      </c>
      <c r="G51" s="88" t="b">
        <f t="shared" si="1"/>
        <v>0</v>
      </c>
      <c r="I51" s="89">
        <v>31413</v>
      </c>
      <c r="J51" s="89">
        <v>31777</v>
      </c>
    </row>
    <row r="52" spans="4:10">
      <c r="D52">
        <v>1987</v>
      </c>
      <c r="E52">
        <v>67</v>
      </c>
      <c r="G52" s="88" t="b">
        <f t="shared" si="1"/>
        <v>0</v>
      </c>
      <c r="I52" s="89">
        <v>31778</v>
      </c>
      <c r="J52" s="89">
        <v>32142</v>
      </c>
    </row>
    <row r="53" spans="4:10">
      <c r="D53">
        <v>1988</v>
      </c>
      <c r="E53">
        <v>67</v>
      </c>
      <c r="G53" s="88" t="b">
        <f t="shared" si="1"/>
        <v>0</v>
      </c>
      <c r="I53" s="89">
        <v>32143</v>
      </c>
      <c r="J53" s="89">
        <v>32508</v>
      </c>
    </row>
    <row r="54" spans="4:10">
      <c r="D54">
        <v>1989</v>
      </c>
      <c r="E54">
        <v>67</v>
      </c>
      <c r="G54" s="88" t="b">
        <f t="shared" si="1"/>
        <v>0</v>
      </c>
      <c r="I54" s="89">
        <v>32509</v>
      </c>
      <c r="J54" s="89">
        <v>32873</v>
      </c>
    </row>
    <row r="55" spans="4:10">
      <c r="D55">
        <v>1990</v>
      </c>
      <c r="E55">
        <v>67</v>
      </c>
      <c r="G55" s="88" t="b">
        <f t="shared" si="1"/>
        <v>0</v>
      </c>
      <c r="I55" s="89">
        <v>32874</v>
      </c>
      <c r="J55" s="89">
        <v>33238</v>
      </c>
    </row>
    <row r="56" spans="4:10">
      <c r="D56">
        <v>1991</v>
      </c>
      <c r="E56">
        <v>67</v>
      </c>
      <c r="G56" s="88" t="b">
        <f t="shared" si="1"/>
        <v>0</v>
      </c>
      <c r="I56" s="89">
        <v>33239</v>
      </c>
      <c r="J56" s="89">
        <v>33603</v>
      </c>
    </row>
    <row r="57" spans="4:10">
      <c r="D57">
        <v>1992</v>
      </c>
      <c r="E57">
        <v>67</v>
      </c>
      <c r="G57" s="88" t="b">
        <f t="shared" si="1"/>
        <v>0</v>
      </c>
      <c r="I57" s="89">
        <v>33604</v>
      </c>
      <c r="J57" s="89">
        <v>33969</v>
      </c>
    </row>
    <row r="58" spans="4:10">
      <c r="D58">
        <v>1993</v>
      </c>
      <c r="E58">
        <v>67</v>
      </c>
      <c r="G58" s="88" t="b">
        <f t="shared" si="1"/>
        <v>0</v>
      </c>
      <c r="I58" s="89">
        <v>33970</v>
      </c>
      <c r="J58" s="89">
        <v>34334</v>
      </c>
    </row>
    <row r="59" spans="4:10">
      <c r="D59">
        <v>1994</v>
      </c>
      <c r="E59">
        <v>67</v>
      </c>
      <c r="G59" s="88" t="b">
        <f t="shared" si="1"/>
        <v>0</v>
      </c>
      <c r="I59" s="89">
        <v>34335</v>
      </c>
      <c r="J59" s="89">
        <v>34699</v>
      </c>
    </row>
    <row r="60" spans="4:10">
      <c r="D60">
        <v>1995</v>
      </c>
      <c r="E60">
        <v>67</v>
      </c>
      <c r="G60" s="88" t="b">
        <f t="shared" si="1"/>
        <v>0</v>
      </c>
      <c r="I60" s="89">
        <v>34700</v>
      </c>
      <c r="J60" s="89">
        <v>35064</v>
      </c>
    </row>
    <row r="61" spans="4:10">
      <c r="D61">
        <v>1996</v>
      </c>
      <c r="E61">
        <v>67</v>
      </c>
      <c r="G61" s="88" t="b">
        <f t="shared" si="1"/>
        <v>0</v>
      </c>
      <c r="I61" s="89">
        <v>35065</v>
      </c>
      <c r="J61" s="89">
        <v>35430</v>
      </c>
    </row>
    <row r="62" spans="4:10">
      <c r="D62">
        <v>1997</v>
      </c>
      <c r="E62">
        <v>67</v>
      </c>
      <c r="G62" s="88" t="b">
        <f t="shared" si="1"/>
        <v>0</v>
      </c>
      <c r="I62" s="89">
        <v>35431</v>
      </c>
      <c r="J62" s="89">
        <v>35795</v>
      </c>
    </row>
    <row r="63" spans="4:10">
      <c r="D63">
        <v>1998</v>
      </c>
      <c r="E63">
        <v>67</v>
      </c>
      <c r="G63" s="88" t="b">
        <f t="shared" si="1"/>
        <v>0</v>
      </c>
      <c r="I63" s="89">
        <v>35796</v>
      </c>
      <c r="J63" s="89">
        <v>36160</v>
      </c>
    </row>
    <row r="64" spans="4:10">
      <c r="D64">
        <v>1999</v>
      </c>
      <c r="E64">
        <v>67</v>
      </c>
      <c r="G64" s="88" t="b">
        <f t="shared" si="1"/>
        <v>0</v>
      </c>
      <c r="I64" s="89">
        <v>36161</v>
      </c>
      <c r="J64" s="89">
        <v>36525</v>
      </c>
    </row>
    <row r="65" spans="4:10">
      <c r="D65">
        <v>2000</v>
      </c>
      <c r="E65">
        <v>67</v>
      </c>
      <c r="G65" s="88" t="b">
        <f t="shared" si="1"/>
        <v>0</v>
      </c>
      <c r="I65" s="89">
        <v>36526</v>
      </c>
      <c r="J65" s="89">
        <v>36891</v>
      </c>
    </row>
    <row r="66" spans="4:10">
      <c r="D66">
        <v>2001</v>
      </c>
      <c r="E66">
        <v>67</v>
      </c>
      <c r="G66" s="88" t="b">
        <f t="shared" si="1"/>
        <v>0</v>
      </c>
      <c r="I66" s="89">
        <v>36892</v>
      </c>
      <c r="J66" s="89">
        <v>37256</v>
      </c>
    </row>
    <row r="67" spans="4:10">
      <c r="D67">
        <v>2002</v>
      </c>
      <c r="E67">
        <v>67</v>
      </c>
      <c r="G67" s="88" t="b">
        <f t="shared" si="1"/>
        <v>0</v>
      </c>
      <c r="I67" s="89">
        <v>37257</v>
      </c>
      <c r="J67" s="89">
        <v>37621</v>
      </c>
    </row>
    <row r="68" spans="4:10">
      <c r="D68">
        <v>2003</v>
      </c>
      <c r="E68">
        <v>67</v>
      </c>
      <c r="G68" s="88" t="b">
        <f t="shared" si="1"/>
        <v>0</v>
      </c>
      <c r="I68" s="89">
        <v>37622</v>
      </c>
      <c r="J68" s="89">
        <v>37986</v>
      </c>
    </row>
    <row r="69" spans="4:10">
      <c r="D69">
        <v>2004</v>
      </c>
      <c r="E69">
        <v>67</v>
      </c>
      <c r="G69" s="88" t="b">
        <f t="shared" si="1"/>
        <v>0</v>
      </c>
      <c r="I69" s="89">
        <v>37987</v>
      </c>
      <c r="J69" s="89">
        <v>38352</v>
      </c>
    </row>
    <row r="70" spans="4:10">
      <c r="D70">
        <v>2005</v>
      </c>
      <c r="E70">
        <v>67</v>
      </c>
      <c r="G70" s="88" t="b">
        <f t="shared" si="1"/>
        <v>0</v>
      </c>
      <c r="I70" s="89">
        <v>38353</v>
      </c>
      <c r="J70" s="89">
        <v>38717</v>
      </c>
    </row>
    <row r="71" spans="4:10">
      <c r="D71">
        <v>2006</v>
      </c>
      <c r="E71">
        <v>67</v>
      </c>
      <c r="G71" s="88" t="b">
        <f t="shared" si="1"/>
        <v>0</v>
      </c>
      <c r="I71" s="89">
        <v>38718</v>
      </c>
      <c r="J71" s="89">
        <v>39082</v>
      </c>
    </row>
    <row r="72" spans="4:10">
      <c r="D72">
        <v>2007</v>
      </c>
      <c r="E72">
        <v>67</v>
      </c>
      <c r="G72" s="88" t="b">
        <f t="shared" si="1"/>
        <v>0</v>
      </c>
      <c r="I72" s="89">
        <v>39083</v>
      </c>
      <c r="J72" s="89">
        <v>39447</v>
      </c>
    </row>
    <row r="73" spans="4:10">
      <c r="D73">
        <v>2008</v>
      </c>
      <c r="E73">
        <v>67</v>
      </c>
      <c r="G73" s="88" t="b">
        <f t="shared" si="1"/>
        <v>0</v>
      </c>
      <c r="I73" s="89">
        <v>39448</v>
      </c>
      <c r="J73" s="89">
        <v>39813</v>
      </c>
    </row>
    <row r="74" spans="4:10">
      <c r="D74">
        <v>2009</v>
      </c>
      <c r="E74">
        <v>67</v>
      </c>
      <c r="G74" s="88" t="b">
        <f t="shared" si="1"/>
        <v>0</v>
      </c>
      <c r="I74" s="89">
        <v>39814</v>
      </c>
      <c r="J74" s="89">
        <v>40178</v>
      </c>
    </row>
    <row r="75" spans="4:10">
      <c r="D75">
        <v>2010</v>
      </c>
      <c r="E75">
        <v>67</v>
      </c>
      <c r="G75" s="88" t="b">
        <f t="shared" si="1"/>
        <v>0</v>
      </c>
      <c r="I75" s="89">
        <v>40179</v>
      </c>
      <c r="J75" s="89">
        <v>40543</v>
      </c>
    </row>
    <row r="76" spans="4:10">
      <c r="D76">
        <v>2011</v>
      </c>
      <c r="E76">
        <v>67</v>
      </c>
      <c r="G76" s="88" t="b">
        <f t="shared" si="1"/>
        <v>0</v>
      </c>
      <c r="I76" s="89">
        <v>40544</v>
      </c>
      <c r="J76" s="89">
        <v>40908</v>
      </c>
    </row>
    <row r="77" spans="4:10">
      <c r="D77">
        <v>2012</v>
      </c>
      <c r="E77">
        <v>67</v>
      </c>
      <c r="G77" s="88" t="b">
        <f t="shared" si="1"/>
        <v>0</v>
      </c>
      <c r="I77" s="89">
        <v>40909</v>
      </c>
      <c r="J77" s="89">
        <v>41274</v>
      </c>
    </row>
    <row r="78" spans="4:10">
      <c r="D78">
        <v>2013</v>
      </c>
      <c r="E78">
        <v>67</v>
      </c>
      <c r="G78" s="88" t="b">
        <f t="shared" si="1"/>
        <v>0</v>
      </c>
      <c r="I78" s="89">
        <v>41275</v>
      </c>
      <c r="J78" s="89">
        <v>41639</v>
      </c>
    </row>
    <row r="79" spans="4:10">
      <c r="D79">
        <v>2014</v>
      </c>
      <c r="E79">
        <v>67</v>
      </c>
      <c r="G79" s="88" t="b">
        <f t="shared" si="1"/>
        <v>0</v>
      </c>
      <c r="I79" s="89">
        <v>41640</v>
      </c>
      <c r="J79" s="89">
        <v>42004</v>
      </c>
    </row>
    <row r="80" spans="4:10">
      <c r="D80">
        <v>2015</v>
      </c>
      <c r="E80">
        <v>67</v>
      </c>
      <c r="G80" s="88" t="b">
        <f t="shared" si="1"/>
        <v>0</v>
      </c>
      <c r="I80" s="89">
        <v>42005</v>
      </c>
      <c r="J80" s="89">
        <v>42369</v>
      </c>
    </row>
    <row r="81" spans="4:10">
      <c r="D81">
        <v>2016</v>
      </c>
      <c r="E81">
        <v>67</v>
      </c>
      <c r="G81" s="88" t="b">
        <f t="shared" si="1"/>
        <v>0</v>
      </c>
      <c r="I81" s="89">
        <v>42370</v>
      </c>
      <c r="J81" s="89">
        <v>42735</v>
      </c>
    </row>
    <row r="82" spans="4:10">
      <c r="D82">
        <v>2017</v>
      </c>
      <c r="E82">
        <v>67</v>
      </c>
      <c r="G82" s="88" t="b">
        <f t="shared" si="1"/>
        <v>0</v>
      </c>
      <c r="I82" s="89">
        <v>42736</v>
      </c>
      <c r="J82" s="89">
        <v>43100</v>
      </c>
    </row>
    <row r="83" spans="4:10">
      <c r="D83">
        <v>2018</v>
      </c>
      <c r="G83" s="88" t="b">
        <f t="shared" si="1"/>
        <v>0</v>
      </c>
      <c r="I83" s="89">
        <v>42736</v>
      </c>
      <c r="J83" s="89">
        <v>43100</v>
      </c>
    </row>
    <row r="84" spans="4:10">
      <c r="D84">
        <v>2019</v>
      </c>
      <c r="G84" s="88" t="b">
        <f t="shared" si="1"/>
        <v>0</v>
      </c>
    </row>
  </sheetData>
  <sheetProtection selectLockedCells="1" selectUnlockedCells="1"/>
  <conditionalFormatting sqref="G2">
    <cfRule type="expression" dxfId="1" priority="2">
      <formula>AND($B$1&gt;=$I2,$B$1&lt;=$J2)</formula>
    </cfRule>
  </conditionalFormatting>
  <conditionalFormatting sqref="G3:G84">
    <cfRule type="expression" dxfId="0" priority="1">
      <formula>AND($B$1&gt;=$I3,$B$1&lt;=$J3)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Permanent total disability calculator</dc:title>
  <dc:subject/>
  <dc:creator>Workers' Compensation Division, Minnesota Department of Labor and Industry</dc:creator>
  <cp:keywords/>
  <dc:description/>
  <cp:lastModifiedBy>Wiatros, Thomas (DLI)</cp:lastModifiedBy>
  <cp:revision/>
  <dcterms:created xsi:type="dcterms:W3CDTF">2017-06-22T12:23:04Z</dcterms:created>
  <dcterms:modified xsi:type="dcterms:W3CDTF">2025-04-08T17:15:26Z</dcterms:modified>
  <cp:category/>
  <cp:contentStatus/>
</cp:coreProperties>
</file>